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480" yWindow="36" windowWidth="18192" windowHeight="11760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D49" i="1"/>
  <c r="E49"/>
  <c r="C52"/>
  <c r="C49" s="1"/>
  <c r="D52"/>
  <c r="E52"/>
  <c r="F52"/>
  <c r="G52"/>
  <c r="G49" s="1"/>
  <c r="B52"/>
  <c r="D45"/>
  <c r="E45"/>
  <c r="F45"/>
  <c r="F49" s="1"/>
  <c r="G45"/>
  <c r="C45"/>
  <c r="B51"/>
  <c r="C51"/>
  <c r="C48" s="1"/>
  <c r="D51"/>
  <c r="D48" s="1"/>
  <c r="E51"/>
  <c r="E48" s="1"/>
  <c r="F51"/>
  <c r="F48" s="1"/>
  <c r="G51"/>
  <c r="G48" s="1"/>
  <c r="E41"/>
  <c r="B41"/>
  <c r="B39"/>
  <c r="D39"/>
  <c r="E39"/>
  <c r="F39"/>
  <c r="G39"/>
  <c r="G41" s="1"/>
  <c r="C39"/>
  <c r="F41"/>
  <c r="B12"/>
  <c r="B28"/>
  <c r="B27"/>
  <c r="B25"/>
  <c r="B24"/>
  <c r="B23"/>
  <c r="B22"/>
  <c r="B36"/>
  <c r="B35"/>
  <c r="B34"/>
  <c r="B33"/>
  <c r="B32"/>
  <c r="B31"/>
  <c r="B30"/>
  <c r="G36"/>
  <c r="F36"/>
  <c r="E36"/>
  <c r="D36"/>
  <c r="G35"/>
  <c r="F35"/>
  <c r="E35"/>
  <c r="D35"/>
  <c r="G34"/>
  <c r="F34"/>
  <c r="E34"/>
  <c r="D34"/>
  <c r="G33"/>
  <c r="F33"/>
  <c r="E33"/>
  <c r="D33"/>
  <c r="G32"/>
  <c r="F32"/>
  <c r="E32"/>
  <c r="D32"/>
  <c r="G31"/>
  <c r="F31"/>
  <c r="E31"/>
  <c r="D31"/>
  <c r="G30"/>
  <c r="F30"/>
  <c r="E30"/>
  <c r="D30"/>
  <c r="C36"/>
  <c r="C35"/>
  <c r="C34"/>
  <c r="C33"/>
  <c r="C32"/>
  <c r="C31"/>
  <c r="C30"/>
  <c r="G26"/>
  <c r="G28"/>
  <c r="F28"/>
  <c r="E28"/>
  <c r="D28"/>
  <c r="G27"/>
  <c r="F27"/>
  <c r="E27"/>
  <c r="D27"/>
  <c r="G25"/>
  <c r="F25"/>
  <c r="E25"/>
  <c r="D25"/>
  <c r="G24"/>
  <c r="F24"/>
  <c r="E24"/>
  <c r="D24"/>
  <c r="G23"/>
  <c r="F23"/>
  <c r="E23"/>
  <c r="D23"/>
  <c r="G22"/>
  <c r="F22"/>
  <c r="E22"/>
  <c r="D22"/>
  <c r="C28"/>
  <c r="C27"/>
  <c r="C25"/>
  <c r="C24"/>
  <c r="C23"/>
  <c r="C22"/>
  <c r="D12"/>
  <c r="E12"/>
  <c r="F12"/>
  <c r="G12"/>
  <c r="C12"/>
  <c r="C9"/>
  <c r="D9"/>
  <c r="E9"/>
  <c r="F9"/>
  <c r="G9"/>
  <c r="B9"/>
  <c r="C8"/>
  <c r="D8"/>
  <c r="E8"/>
  <c r="F8"/>
  <c r="G8"/>
  <c r="B8"/>
  <c r="C7"/>
  <c r="D7"/>
  <c r="E7"/>
  <c r="F7"/>
  <c r="G7"/>
  <c r="B7"/>
  <c r="D41" l="1"/>
  <c r="C41"/>
</calcChain>
</file>

<file path=xl/sharedStrings.xml><?xml version="1.0" encoding="utf-8"?>
<sst xmlns="http://schemas.openxmlformats.org/spreadsheetml/2006/main" count="51" uniqueCount="37">
  <si>
    <t>State budget and GDP of the Republic of Tajikistan</t>
  </si>
  <si>
    <t>GDP in million somoni</t>
  </si>
  <si>
    <t>State budget revenues</t>
  </si>
  <si>
    <t>Total volume of the state budget, million somoni</t>
  </si>
  <si>
    <t>Tax receipts, million somoni</t>
  </si>
  <si>
    <t>Total state budget in % of GDP</t>
  </si>
  <si>
    <t>Tax receipts as % of GDP</t>
  </si>
  <si>
    <t>Share of tax revenues to the state budget, in %</t>
  </si>
  <si>
    <t>State budget expenditures</t>
  </si>
  <si>
    <t>State budget expenditures in million somoni</t>
  </si>
  <si>
    <t>State budget expenditures as % of GDP</t>
  </si>
  <si>
    <t>Budget expenditures in:</t>
  </si>
  <si>
    <t>public administration sector</t>
  </si>
  <si>
    <t>education</t>
  </si>
  <si>
    <t xml:space="preserve">health </t>
  </si>
  <si>
    <t>social insurance and protection</t>
  </si>
  <si>
    <t>including social security</t>
  </si>
  <si>
    <t>housing and public utilities</t>
  </si>
  <si>
    <t>culture and sports</t>
  </si>
  <si>
    <t>The structure of state budget expenditures in % for:</t>
  </si>
  <si>
    <t>State budget expenditures in % in % of GDP</t>
  </si>
  <si>
    <t>Annual inflation (December to December last year)</t>
  </si>
  <si>
    <t>State budget expenditures on social spheres - total, million somoni</t>
  </si>
  <si>
    <t>Annual nominal growth in social spending</t>
  </si>
  <si>
    <t xml:space="preserve">Absolute levels of social spending adjusted with inflation </t>
  </si>
  <si>
    <t>Absolute levels of social spending adjusted with inflation</t>
  </si>
  <si>
    <t>External Debt</t>
  </si>
  <si>
    <t>External debt, million USD</t>
  </si>
  <si>
    <t>External debt as % of GDP</t>
  </si>
  <si>
    <t>Total external debt service</t>
  </si>
  <si>
    <t>external debt service, million USD</t>
  </si>
  <si>
    <t>State budget expenditures in million USD</t>
  </si>
  <si>
    <t>foreign debt interest</t>
  </si>
  <si>
    <t>External debt servicing as % of GDP (including interest)</t>
  </si>
  <si>
    <t>Servicing external debt in % of total state budget expenditures</t>
  </si>
  <si>
    <t>USD to somoni exchange rate</t>
  </si>
  <si>
    <t>GDP in USD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</si>
</sst>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1" xfId="0" applyFont="1" applyFill="1" applyBorder="1" applyAlignment="1">
      <alignment wrapText="1"/>
    </xf>
    <xf numFmtId="164" fontId="1" fillId="0" borderId="1" xfId="0" applyNumberFormat="1" applyFont="1" applyBorder="1"/>
    <xf numFmtId="0" fontId="1" fillId="0" borderId="8" xfId="0" applyFont="1" applyFill="1" applyBorder="1" applyAlignment="1">
      <alignment wrapText="1"/>
    </xf>
    <xf numFmtId="164" fontId="1" fillId="0" borderId="1" xfId="0" applyNumberFormat="1" applyFont="1" applyFill="1" applyBorder="1" applyAlignment="1">
      <alignment wrapText="1"/>
    </xf>
    <xf numFmtId="0" fontId="2" fillId="0" borderId="0" xfId="0" applyFont="1" applyAlignment="1">
      <alignment horizontal="center"/>
    </xf>
    <xf numFmtId="0" fontId="2" fillId="0" borderId="2" xfId="0" applyFont="1" applyFill="1" applyBorder="1" applyAlignment="1">
      <alignment horizontal="center" wrapText="1"/>
    </xf>
    <xf numFmtId="0" fontId="2" fillId="0" borderId="3" xfId="0" applyFont="1" applyFill="1" applyBorder="1" applyAlignment="1">
      <alignment horizontal="center" wrapText="1"/>
    </xf>
    <xf numFmtId="0" fontId="2" fillId="0" borderId="4" xfId="0" applyFont="1" applyFill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2" fillId="0" borderId="7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52"/>
  <sheetViews>
    <sheetView tabSelected="1" workbookViewId="0">
      <selection activeCell="A34" sqref="A34"/>
    </sheetView>
  </sheetViews>
  <sheetFormatPr defaultRowHeight="14.4"/>
  <cols>
    <col min="1" max="1" width="34.33203125" customWidth="1"/>
    <col min="2" max="2" width="9.44140625" customWidth="1"/>
    <col min="3" max="5" width="9" bestFit="1" customWidth="1"/>
    <col min="6" max="6" width="11.6640625" customWidth="1"/>
    <col min="7" max="7" width="9" bestFit="1" customWidth="1"/>
  </cols>
  <sheetData>
    <row r="1" spans="1:7" ht="17.399999999999999">
      <c r="A1" s="8" t="s">
        <v>0</v>
      </c>
      <c r="B1" s="8"/>
      <c r="C1" s="8"/>
      <c r="D1" s="8"/>
      <c r="E1" s="8"/>
      <c r="F1" s="8"/>
      <c r="G1" s="8"/>
    </row>
    <row r="2" spans="1:7" ht="18">
      <c r="A2" s="2"/>
      <c r="B2" s="2">
        <v>2016</v>
      </c>
      <c r="C2" s="2">
        <v>2017</v>
      </c>
      <c r="D2" s="2">
        <v>2017</v>
      </c>
      <c r="E2" s="2">
        <v>2019</v>
      </c>
      <c r="F2" s="2">
        <v>2020</v>
      </c>
      <c r="G2" s="2">
        <v>2021</v>
      </c>
    </row>
    <row r="3" spans="1:7" ht="18">
      <c r="A3" s="3" t="s">
        <v>1</v>
      </c>
      <c r="B3" s="2">
        <v>54790.3</v>
      </c>
      <c r="C3" s="2">
        <v>64434.3</v>
      </c>
      <c r="D3" s="2">
        <v>71059.199999999997</v>
      </c>
      <c r="E3" s="2">
        <v>79109.8</v>
      </c>
      <c r="F3" s="2">
        <v>83958.3</v>
      </c>
      <c r="G3" s="2">
        <v>98910.7</v>
      </c>
    </row>
    <row r="4" spans="1:7" ht="17.399999999999999">
      <c r="A4" s="12" t="s">
        <v>2</v>
      </c>
      <c r="B4" s="13"/>
      <c r="C4" s="13"/>
      <c r="D4" s="13"/>
      <c r="E4" s="13"/>
      <c r="F4" s="13"/>
      <c r="G4" s="14"/>
    </row>
    <row r="5" spans="1:7" ht="36">
      <c r="A5" s="3" t="s">
        <v>3</v>
      </c>
      <c r="B5" s="2">
        <v>18405.2</v>
      </c>
      <c r="C5" s="2">
        <v>19955.5</v>
      </c>
      <c r="D5" s="2">
        <v>23925.5</v>
      </c>
      <c r="E5" s="2">
        <v>23469.4</v>
      </c>
      <c r="F5" s="2">
        <v>25065</v>
      </c>
      <c r="G5" s="2">
        <v>30053.8</v>
      </c>
    </row>
    <row r="6" spans="1:7" ht="18">
      <c r="A6" s="3" t="s">
        <v>4</v>
      </c>
      <c r="B6" s="2">
        <v>11188.4</v>
      </c>
      <c r="C6" s="2">
        <v>13099.7</v>
      </c>
      <c r="D6" s="2">
        <v>14564.9</v>
      </c>
      <c r="E6" s="2">
        <v>15775.4</v>
      </c>
      <c r="F6" s="2">
        <v>15366.5</v>
      </c>
      <c r="G6" s="2">
        <v>19669.599999999999</v>
      </c>
    </row>
    <row r="7" spans="1:7" ht="18">
      <c r="A7" s="3" t="s">
        <v>5</v>
      </c>
      <c r="B7" s="5">
        <f>B5/B3*100</f>
        <v>33.592077429764025</v>
      </c>
      <c r="C7" s="5">
        <f t="shared" ref="C7:G7" si="0">C5/C3*100</f>
        <v>30.970306187853364</v>
      </c>
      <c r="D7" s="5">
        <f t="shared" si="0"/>
        <v>33.669813338737278</v>
      </c>
      <c r="E7" s="5">
        <f t="shared" si="0"/>
        <v>29.666868074498986</v>
      </c>
      <c r="F7" s="5">
        <f t="shared" si="0"/>
        <v>29.854106145550823</v>
      </c>
      <c r="G7" s="5">
        <f t="shared" si="0"/>
        <v>30.3847814240522</v>
      </c>
    </row>
    <row r="8" spans="1:7" ht="18">
      <c r="A8" s="3" t="s">
        <v>6</v>
      </c>
      <c r="B8" s="5">
        <f>B6/B3*100</f>
        <v>20.420402881531949</v>
      </c>
      <c r="C8" s="5">
        <f t="shared" ref="C8:G8" si="1">C6/C3*100</f>
        <v>20.330320962592904</v>
      </c>
      <c r="D8" s="5">
        <f t="shared" si="1"/>
        <v>20.496853327929387</v>
      </c>
      <c r="E8" s="5">
        <f t="shared" si="1"/>
        <v>19.941145092011357</v>
      </c>
      <c r="F8" s="5">
        <f t="shared" si="1"/>
        <v>18.302538283886165</v>
      </c>
      <c r="G8" s="5">
        <f t="shared" si="1"/>
        <v>19.886220601006766</v>
      </c>
    </row>
    <row r="9" spans="1:7" ht="49.2" customHeight="1">
      <c r="A9" s="4" t="s">
        <v>7</v>
      </c>
      <c r="B9" s="5">
        <f>B6/B5*100</f>
        <v>60.789342142438009</v>
      </c>
      <c r="C9" s="5">
        <f t="shared" ref="C9:G9" si="2">C6/C5*100</f>
        <v>65.644559144095609</v>
      </c>
      <c r="D9" s="5">
        <f t="shared" si="2"/>
        <v>60.876052747069018</v>
      </c>
      <c r="E9" s="5">
        <f t="shared" si="2"/>
        <v>67.216886669450432</v>
      </c>
      <c r="F9" s="5">
        <f t="shared" si="2"/>
        <v>61.30660283263515</v>
      </c>
      <c r="G9" s="5">
        <f t="shared" si="2"/>
        <v>65.447963319114393</v>
      </c>
    </row>
    <row r="10" spans="1:7" ht="23.4" customHeight="1">
      <c r="A10" s="9" t="s">
        <v>8</v>
      </c>
      <c r="B10" s="10"/>
      <c r="C10" s="10"/>
      <c r="D10" s="10"/>
      <c r="E10" s="10"/>
      <c r="F10" s="10"/>
      <c r="G10" s="11"/>
    </row>
    <row r="11" spans="1:7" ht="36">
      <c r="A11" s="4" t="s">
        <v>9</v>
      </c>
      <c r="B11" s="5">
        <v>18294.3</v>
      </c>
      <c r="C11" s="2">
        <v>22264.2</v>
      </c>
      <c r="D11" s="2">
        <v>24187.4</v>
      </c>
      <c r="E11" s="2">
        <v>23806.6</v>
      </c>
      <c r="F11" s="2">
        <v>24812.5</v>
      </c>
      <c r="G11" s="2">
        <v>29342.7</v>
      </c>
    </row>
    <row r="12" spans="1:7" ht="36">
      <c r="A12" s="3" t="s">
        <v>10</v>
      </c>
      <c r="B12" s="5">
        <f>B11/B3*100</f>
        <v>33.38966933928085</v>
      </c>
      <c r="C12" s="5">
        <f>C11/C3*100</f>
        <v>34.553335723364732</v>
      </c>
      <c r="D12" s="5">
        <f t="shared" ref="D12:G12" si="3">D11/D3*100</f>
        <v>34.038379266864816</v>
      </c>
      <c r="E12" s="5">
        <f t="shared" si="3"/>
        <v>30.093111093695089</v>
      </c>
      <c r="F12" s="5">
        <f t="shared" si="3"/>
        <v>29.553361609275079</v>
      </c>
      <c r="G12" s="5">
        <f t="shared" si="3"/>
        <v>29.665850105195901</v>
      </c>
    </row>
    <row r="13" spans="1:7" ht="18">
      <c r="A13" s="4" t="s">
        <v>11</v>
      </c>
      <c r="B13" s="5"/>
      <c r="C13" s="2"/>
      <c r="D13" s="2"/>
      <c r="E13" s="2"/>
      <c r="F13" s="2"/>
      <c r="G13" s="2"/>
    </row>
    <row r="14" spans="1:7" ht="18">
      <c r="A14" s="4" t="s">
        <v>12</v>
      </c>
      <c r="B14" s="5">
        <v>1556.8</v>
      </c>
      <c r="C14" s="2">
        <v>1651.2</v>
      </c>
      <c r="D14" s="2">
        <v>1648</v>
      </c>
      <c r="E14" s="2">
        <v>1423.2</v>
      </c>
      <c r="F14" s="2">
        <v>1380</v>
      </c>
      <c r="G14" s="2">
        <v>1947.7</v>
      </c>
    </row>
    <row r="15" spans="1:7" ht="18">
      <c r="A15" s="4" t="s">
        <v>13</v>
      </c>
      <c r="B15" s="5">
        <v>3093.8</v>
      </c>
      <c r="C15" s="2">
        <v>3572.6</v>
      </c>
      <c r="D15" s="2">
        <v>3702.6</v>
      </c>
      <c r="E15" s="2">
        <v>4338.6000000000004</v>
      </c>
      <c r="F15" s="2">
        <v>4311.3999999999996</v>
      </c>
      <c r="G15" s="2">
        <v>5259.9</v>
      </c>
    </row>
    <row r="16" spans="1:7" ht="18">
      <c r="A16" s="4" t="s">
        <v>14</v>
      </c>
      <c r="B16" s="5">
        <v>1159.5</v>
      </c>
      <c r="C16" s="2">
        <v>1385.2</v>
      </c>
      <c r="D16" s="2">
        <v>1538.1</v>
      </c>
      <c r="E16" s="2">
        <v>1793.4</v>
      </c>
      <c r="F16" s="2">
        <v>2583.1</v>
      </c>
      <c r="G16" s="2">
        <v>2850.1</v>
      </c>
    </row>
    <row r="17" spans="1:7" ht="18">
      <c r="A17" s="4" t="s">
        <v>15</v>
      </c>
      <c r="B17" s="5">
        <v>2734</v>
      </c>
      <c r="C17" s="2">
        <v>3057.5</v>
      </c>
      <c r="D17" s="2">
        <v>3156.8</v>
      </c>
      <c r="E17" s="2">
        <v>3515</v>
      </c>
      <c r="F17" s="2">
        <v>3865.9</v>
      </c>
      <c r="G17" s="2">
        <v>4193.5</v>
      </c>
    </row>
    <row r="18" spans="1:7" ht="18">
      <c r="A18" s="4" t="s">
        <v>16</v>
      </c>
      <c r="B18" s="5"/>
      <c r="C18" s="2"/>
      <c r="D18" s="2"/>
      <c r="E18" s="2"/>
      <c r="F18" s="2"/>
      <c r="G18" s="2">
        <v>66.900000000000006</v>
      </c>
    </row>
    <row r="19" spans="1:7" ht="18">
      <c r="A19" s="4" t="s">
        <v>17</v>
      </c>
      <c r="B19" s="5">
        <v>1286.4000000000001</v>
      </c>
      <c r="C19" s="2">
        <v>922.5</v>
      </c>
      <c r="D19" s="2">
        <v>1154.9000000000001</v>
      </c>
      <c r="E19" s="2">
        <v>1255.2</v>
      </c>
      <c r="F19" s="2">
        <v>1419.1</v>
      </c>
      <c r="G19" s="2">
        <v>1670</v>
      </c>
    </row>
    <row r="20" spans="1:7" ht="18">
      <c r="A20" s="4" t="s">
        <v>18</v>
      </c>
      <c r="B20" s="5">
        <v>591.6</v>
      </c>
      <c r="C20" s="2">
        <v>753.4</v>
      </c>
      <c r="D20" s="2">
        <v>744.1</v>
      </c>
      <c r="E20" s="2">
        <v>945.9</v>
      </c>
      <c r="F20" s="2">
        <v>987.1</v>
      </c>
      <c r="G20" s="2">
        <v>1162.3</v>
      </c>
    </row>
    <row r="21" spans="1:7" ht="36">
      <c r="A21" s="4" t="s">
        <v>19</v>
      </c>
      <c r="B21" s="5"/>
      <c r="C21" s="1"/>
      <c r="D21" s="1"/>
      <c r="E21" s="1"/>
      <c r="F21" s="1"/>
      <c r="G21" s="1"/>
    </row>
    <row r="22" spans="1:7" ht="18">
      <c r="A22" s="4" t="s">
        <v>12</v>
      </c>
      <c r="B22" s="5">
        <f>B14/B11*100</f>
        <v>8.5097544043773201</v>
      </c>
      <c r="C22" s="5">
        <f>C14/C11*100</f>
        <v>7.4163904384617449</v>
      </c>
      <c r="D22" s="5">
        <f t="shared" ref="D22:G22" si="4">D14/D11*100</f>
        <v>6.8134648618702292</v>
      </c>
      <c r="E22" s="5">
        <f t="shared" si="4"/>
        <v>5.9781741197819098</v>
      </c>
      <c r="F22" s="5">
        <f t="shared" si="4"/>
        <v>5.5617128463476071</v>
      </c>
      <c r="G22" s="5">
        <f t="shared" si="4"/>
        <v>6.6377668040091748</v>
      </c>
    </row>
    <row r="23" spans="1:7" ht="18">
      <c r="A23" s="4" t="s">
        <v>13</v>
      </c>
      <c r="B23" s="5">
        <f>B15/B11*100</f>
        <v>16.911278376324866</v>
      </c>
      <c r="C23" s="5">
        <f>C15/C11*100</f>
        <v>16.046388372364603</v>
      </c>
      <c r="D23" s="5">
        <f t="shared" ref="D23:G23" si="5">D15/D11*100</f>
        <v>15.307970265510139</v>
      </c>
      <c r="E23" s="5">
        <f t="shared" si="5"/>
        <v>18.224357951156406</v>
      </c>
      <c r="F23" s="5">
        <f t="shared" si="5"/>
        <v>17.375919395465996</v>
      </c>
      <c r="G23" s="5">
        <f t="shared" si="5"/>
        <v>17.92575325379055</v>
      </c>
    </row>
    <row r="24" spans="1:7" ht="18">
      <c r="A24" s="4" t="s">
        <v>14</v>
      </c>
      <c r="B24" s="5">
        <f>B16/B11*100</f>
        <v>6.338039717288992</v>
      </c>
      <c r="C24" s="5">
        <f>C16/C11*100</f>
        <v>6.2216473082347443</v>
      </c>
      <c r="D24" s="5">
        <f t="shared" ref="D24:G24" si="6">D16/D11*100</f>
        <v>6.3590960582782765</v>
      </c>
      <c r="E24" s="5">
        <f t="shared" si="6"/>
        <v>7.5332050775835286</v>
      </c>
      <c r="F24" s="5">
        <f t="shared" si="6"/>
        <v>10.410478589420654</v>
      </c>
      <c r="G24" s="5">
        <f t="shared" si="6"/>
        <v>9.7131484151083569</v>
      </c>
    </row>
    <row r="25" spans="1:7" ht="18">
      <c r="A25" s="4" t="s">
        <v>15</v>
      </c>
      <c r="B25" s="5">
        <f>B17/B11*100</f>
        <v>14.944545568838382</v>
      </c>
      <c r="C25" s="5">
        <f>C17/C11*100</f>
        <v>13.732808724319758</v>
      </c>
      <c r="D25" s="5">
        <f t="shared" ref="D25:G25" si="7">D17/D11*100</f>
        <v>13.051423468417441</v>
      </c>
      <c r="E25" s="5">
        <f t="shared" si="7"/>
        <v>14.76481311905102</v>
      </c>
      <c r="F25" s="5">
        <f t="shared" si="7"/>
        <v>15.58045340050378</v>
      </c>
      <c r="G25" s="5">
        <f t="shared" si="7"/>
        <v>14.291459204504017</v>
      </c>
    </row>
    <row r="26" spans="1:7" ht="18">
      <c r="A26" s="4" t="s">
        <v>16</v>
      </c>
      <c r="B26" s="5"/>
      <c r="C26" s="5"/>
      <c r="D26" s="5"/>
      <c r="E26" s="5"/>
      <c r="F26" s="5"/>
      <c r="G26" s="5">
        <f>G18/G11*100</f>
        <v>0.22799537874837694</v>
      </c>
    </row>
    <row r="27" spans="1:7" ht="18">
      <c r="A27" s="4" t="s">
        <v>17</v>
      </c>
      <c r="B27" s="5">
        <f>B19/B11*100</f>
        <v>7.0316983978616303</v>
      </c>
      <c r="C27" s="5">
        <f>C19/C11*100</f>
        <v>4.1434230738135662</v>
      </c>
      <c r="D27" s="5">
        <f t="shared" ref="D27:G27" si="8">D19/D11*100</f>
        <v>4.7748001025327236</v>
      </c>
      <c r="E27" s="5">
        <f t="shared" si="8"/>
        <v>5.2724874614602681</v>
      </c>
      <c r="F27" s="5">
        <f t="shared" si="8"/>
        <v>5.7192947103274561</v>
      </c>
      <c r="G27" s="5">
        <f t="shared" si="8"/>
        <v>5.6913644620297381</v>
      </c>
    </row>
    <row r="28" spans="1:7" ht="18">
      <c r="A28" s="4" t="s">
        <v>18</v>
      </c>
      <c r="B28" s="5">
        <f>B20/B11*100</f>
        <v>3.2337941325986788</v>
      </c>
      <c r="C28" s="5">
        <f>C20/C11*100</f>
        <v>3.3839077981692585</v>
      </c>
      <c r="D28" s="5">
        <f t="shared" ref="D28:G28" si="9">D20/D11*100</f>
        <v>3.0763951478869163</v>
      </c>
      <c r="E28" s="5">
        <f t="shared" si="9"/>
        <v>3.9732679173002445</v>
      </c>
      <c r="F28" s="5">
        <f t="shared" si="9"/>
        <v>3.9782367758186403</v>
      </c>
      <c r="G28" s="5">
        <f t="shared" si="9"/>
        <v>3.9611215055192597</v>
      </c>
    </row>
    <row r="29" spans="1:7" ht="36">
      <c r="A29" s="4" t="s">
        <v>20</v>
      </c>
      <c r="B29" s="5"/>
      <c r="C29" s="5"/>
      <c r="D29" s="5"/>
      <c r="E29" s="5"/>
      <c r="F29" s="5"/>
      <c r="G29" s="5"/>
    </row>
    <row r="30" spans="1:7" ht="18">
      <c r="A30" s="4" t="s">
        <v>12</v>
      </c>
      <c r="B30" s="5">
        <f>B14/B3*100</f>
        <v>2.8413788572064762</v>
      </c>
      <c r="C30" s="5">
        <f>C14/C3*100</f>
        <v>2.5626102867572085</v>
      </c>
      <c r="D30" s="5">
        <f t="shared" ref="D30:G30" si="10">D14/D3*100</f>
        <v>2.3191930108979557</v>
      </c>
      <c r="E30" s="5">
        <f t="shared" si="10"/>
        <v>1.7990185792404987</v>
      </c>
      <c r="F30" s="5">
        <f t="shared" si="10"/>
        <v>1.6436731091506138</v>
      </c>
      <c r="G30" s="5">
        <f t="shared" si="10"/>
        <v>1.9691499504098142</v>
      </c>
    </row>
    <row r="31" spans="1:7" ht="18">
      <c r="A31" s="4" t="s">
        <v>13</v>
      </c>
      <c r="B31" s="5">
        <f>B15/B3*100</f>
        <v>5.6466199309001777</v>
      </c>
      <c r="C31" s="5">
        <f>C15/C3*100</f>
        <v>5.5445624457781024</v>
      </c>
      <c r="D31" s="5">
        <f t="shared" ref="D31:G31" si="11">D15/D3*100</f>
        <v>5.2105849770332346</v>
      </c>
      <c r="E31" s="5">
        <f t="shared" si="11"/>
        <v>5.4842762843541513</v>
      </c>
      <c r="F31" s="5">
        <f t="shared" si="11"/>
        <v>5.1351682918782293</v>
      </c>
      <c r="G31" s="5">
        <f t="shared" si="11"/>
        <v>5.3178270904967819</v>
      </c>
    </row>
    <row r="32" spans="1:7" ht="18">
      <c r="A32" s="4" t="s">
        <v>14</v>
      </c>
      <c r="B32" s="5">
        <f>B16/B3*100</f>
        <v>2.1162505041950852</v>
      </c>
      <c r="C32" s="5">
        <f>C16/C3*100</f>
        <v>2.149786681938036</v>
      </c>
      <c r="D32" s="5">
        <f t="shared" ref="D32:G32" si="12">D16/D3*100</f>
        <v>2.1645332342610102</v>
      </c>
      <c r="E32" s="5">
        <f t="shared" si="12"/>
        <v>2.2669757729130904</v>
      </c>
      <c r="F32" s="5">
        <f t="shared" si="12"/>
        <v>3.0766463827876454</v>
      </c>
      <c r="G32" s="5">
        <f t="shared" si="12"/>
        <v>2.8814880493212565</v>
      </c>
    </row>
    <row r="33" spans="1:7" ht="18">
      <c r="A33" s="4" t="s">
        <v>15</v>
      </c>
      <c r="B33" s="5">
        <f>B17/B3*100</f>
        <v>4.9899343496932849</v>
      </c>
      <c r="C33" s="5">
        <f>C17/C3*100</f>
        <v>4.7451435027617279</v>
      </c>
      <c r="D33" s="5">
        <f t="shared" ref="D33:G33" si="13">D17/D3*100</f>
        <v>4.4424930199045312</v>
      </c>
      <c r="E33" s="5">
        <f t="shared" si="13"/>
        <v>4.4431916146924904</v>
      </c>
      <c r="F33" s="5">
        <f t="shared" si="13"/>
        <v>4.6045477338154779</v>
      </c>
      <c r="G33" s="5">
        <f t="shared" si="13"/>
        <v>4.2396828654533838</v>
      </c>
    </row>
    <row r="34" spans="1:7" ht="18">
      <c r="A34" s="4" t="s">
        <v>16</v>
      </c>
      <c r="B34" s="5">
        <f>B18/B3*100</f>
        <v>0</v>
      </c>
      <c r="C34" s="5">
        <f>C18/C3*100</f>
        <v>0</v>
      </c>
      <c r="D34" s="5">
        <f t="shared" ref="D34:G34" si="14">D18/D3*100</f>
        <v>0</v>
      </c>
      <c r="E34" s="5">
        <f t="shared" si="14"/>
        <v>0</v>
      </c>
      <c r="F34" s="5">
        <f t="shared" si="14"/>
        <v>0</v>
      </c>
      <c r="G34" s="5">
        <f t="shared" si="14"/>
        <v>6.7636767306267179E-2</v>
      </c>
    </row>
    <row r="35" spans="1:7" ht="18">
      <c r="A35" s="4" t="s">
        <v>17</v>
      </c>
      <c r="B35" s="5">
        <f>B19/B3*100</f>
        <v>2.3478608439815076</v>
      </c>
      <c r="C35" s="5">
        <f>C19/C3*100</f>
        <v>1.4316908851341599</v>
      </c>
      <c r="D35" s="5">
        <f t="shared" ref="D35:G35" si="15">D19/D3*100</f>
        <v>1.6252645681347384</v>
      </c>
      <c r="E35" s="5">
        <f t="shared" si="15"/>
        <v>1.5866555091783825</v>
      </c>
      <c r="F35" s="5">
        <f t="shared" si="15"/>
        <v>1.6902438472432149</v>
      </c>
      <c r="G35" s="5">
        <f t="shared" si="15"/>
        <v>1.6883916502461311</v>
      </c>
    </row>
    <row r="36" spans="1:7" ht="18">
      <c r="A36" s="4" t="s">
        <v>18</v>
      </c>
      <c r="B36" s="5">
        <f>B20/B3*100</f>
        <v>1.0797531679877643</v>
      </c>
      <c r="C36" s="5">
        <f>C20/C3*100</f>
        <v>1.169253022070543</v>
      </c>
      <c r="D36" s="5">
        <f t="shared" ref="D36:G36" si="16">D20/D3*100</f>
        <v>1.0471550481851752</v>
      </c>
      <c r="E36" s="5">
        <f t="shared" si="16"/>
        <v>1.1956799284033077</v>
      </c>
      <c r="F36" s="5">
        <f t="shared" si="16"/>
        <v>1.1757027000308486</v>
      </c>
      <c r="G36" s="5">
        <f t="shared" si="16"/>
        <v>1.1751003683120229</v>
      </c>
    </row>
    <row r="37" spans="1:7" ht="17.399999999999999">
      <c r="A37" s="9" t="s">
        <v>24</v>
      </c>
      <c r="B37" s="10"/>
      <c r="C37" s="10"/>
      <c r="D37" s="10"/>
      <c r="E37" s="10"/>
      <c r="F37" s="10"/>
      <c r="G37" s="11"/>
    </row>
    <row r="38" spans="1:7" ht="36">
      <c r="A38" s="4" t="s">
        <v>21</v>
      </c>
      <c r="B38" s="5">
        <v>6.1</v>
      </c>
      <c r="C38" s="5">
        <v>6.7</v>
      </c>
      <c r="D38" s="5">
        <v>5.4</v>
      </c>
      <c r="E38" s="5">
        <v>8</v>
      </c>
      <c r="F38" s="5">
        <v>9.4</v>
      </c>
      <c r="G38" s="5">
        <v>8</v>
      </c>
    </row>
    <row r="39" spans="1:7" ht="54">
      <c r="A39" s="4" t="s">
        <v>22</v>
      </c>
      <c r="B39" s="5">
        <f>B15+B16+B17+B19+B20+B14</f>
        <v>10422.1</v>
      </c>
      <c r="C39" s="5">
        <f>C15+C16+C17+C19+C20+C14</f>
        <v>11342.4</v>
      </c>
      <c r="D39" s="5">
        <f t="shared" ref="D39:G39" si="17">D15+D16+D17+D19+D20+D14</f>
        <v>11944.5</v>
      </c>
      <c r="E39" s="5">
        <f t="shared" si="17"/>
        <v>13271.300000000001</v>
      </c>
      <c r="F39" s="5">
        <f t="shared" si="17"/>
        <v>14546.6</v>
      </c>
      <c r="G39" s="5">
        <f t="shared" si="17"/>
        <v>17083.5</v>
      </c>
    </row>
    <row r="40" spans="1:7" ht="40.950000000000003" customHeight="1">
      <c r="A40" s="4" t="s">
        <v>23</v>
      </c>
      <c r="B40" s="5">
        <v>16.899999999999999</v>
      </c>
      <c r="C40" s="5">
        <v>8.8000000000000007</v>
      </c>
      <c r="D40" s="5">
        <v>5.3</v>
      </c>
      <c r="E40" s="5">
        <v>11.1</v>
      </c>
      <c r="F40" s="5">
        <v>9.6</v>
      </c>
      <c r="G40" s="5">
        <v>17.399999999999999</v>
      </c>
    </row>
    <row r="41" spans="1:7" ht="54">
      <c r="A41" s="4" t="s">
        <v>25</v>
      </c>
      <c r="B41" s="5">
        <f>B40-B38</f>
        <v>10.799999999999999</v>
      </c>
      <c r="C41" s="5">
        <f t="shared" ref="C41:G41" si="18">C40-C38</f>
        <v>2.1000000000000005</v>
      </c>
      <c r="D41" s="5">
        <f t="shared" si="18"/>
        <v>-0.10000000000000053</v>
      </c>
      <c r="E41" s="5">
        <f t="shared" si="18"/>
        <v>3.0999999999999996</v>
      </c>
      <c r="F41" s="5">
        <f t="shared" si="18"/>
        <v>0.19999999999999929</v>
      </c>
      <c r="G41" s="5">
        <f t="shared" si="18"/>
        <v>9.3999999999999986</v>
      </c>
    </row>
    <row r="42" spans="1:7" ht="17.399999999999999">
      <c r="A42" s="9" t="s">
        <v>26</v>
      </c>
      <c r="B42" s="10"/>
      <c r="C42" s="10"/>
      <c r="D42" s="10"/>
      <c r="E42" s="10"/>
      <c r="F42" s="10"/>
      <c r="G42" s="11"/>
    </row>
    <row r="43" spans="1:7" ht="18">
      <c r="A43" s="4" t="s">
        <v>27</v>
      </c>
      <c r="B43" s="4">
        <v>2274.1</v>
      </c>
      <c r="C43" s="4">
        <v>2879</v>
      </c>
      <c r="D43" s="4">
        <v>2924.2</v>
      </c>
      <c r="E43" s="4">
        <v>2925.3</v>
      </c>
      <c r="F43" s="4">
        <v>3243.7</v>
      </c>
      <c r="G43" s="4">
        <v>3299.31</v>
      </c>
    </row>
    <row r="44" spans="1:7" ht="18">
      <c r="A44" s="4" t="s">
        <v>28</v>
      </c>
      <c r="B44" s="4">
        <v>32.700000000000003</v>
      </c>
      <c r="C44" s="4">
        <v>40.299999999999997</v>
      </c>
      <c r="D44" s="4">
        <v>38.9</v>
      </c>
      <c r="E44" s="4">
        <v>36</v>
      </c>
      <c r="F44" s="4">
        <v>40.6</v>
      </c>
      <c r="G44" s="4">
        <v>37.700000000000003</v>
      </c>
    </row>
    <row r="45" spans="1:7" ht="18">
      <c r="A45" s="6" t="s">
        <v>29</v>
      </c>
      <c r="B45" s="1"/>
      <c r="C45" s="4">
        <f>C46+C47</f>
        <v>176.51</v>
      </c>
      <c r="D45" s="4">
        <f t="shared" ref="D45:G45" si="19">D46+D47</f>
        <v>224.05</v>
      </c>
      <c r="E45" s="4">
        <f t="shared" si="19"/>
        <v>229.10000000000002</v>
      </c>
      <c r="F45" s="4">
        <f t="shared" si="19"/>
        <v>223.2</v>
      </c>
      <c r="G45" s="4">
        <f t="shared" si="19"/>
        <v>232.15</v>
      </c>
    </row>
    <row r="46" spans="1:7" ht="36">
      <c r="A46" s="4" t="s">
        <v>30</v>
      </c>
      <c r="B46" s="4"/>
      <c r="C46" s="4">
        <v>138.96</v>
      </c>
      <c r="D46" s="4">
        <v>150.34</v>
      </c>
      <c r="E46" s="4">
        <v>154.05000000000001</v>
      </c>
      <c r="F46" s="4">
        <v>156.69999999999999</v>
      </c>
      <c r="G46" s="4">
        <v>157.30000000000001</v>
      </c>
    </row>
    <row r="47" spans="1:7" ht="18">
      <c r="A47" s="4" t="s">
        <v>32</v>
      </c>
      <c r="B47" s="4"/>
      <c r="C47" s="4">
        <v>37.549999999999997</v>
      </c>
      <c r="D47" s="4">
        <v>73.709999999999994</v>
      </c>
      <c r="E47" s="4">
        <v>75.05</v>
      </c>
      <c r="F47" s="4">
        <v>66.5</v>
      </c>
      <c r="G47" s="4">
        <v>74.849999999999994</v>
      </c>
    </row>
    <row r="48" spans="1:7" ht="36">
      <c r="A48" s="4" t="s">
        <v>33</v>
      </c>
      <c r="B48" s="1"/>
      <c r="C48" s="7">
        <f>(C46+C47)/C51*100</f>
        <v>2.3420872842569871</v>
      </c>
      <c r="D48" s="7">
        <f>(D46+D47)/D51*100</f>
        <v>2.8853777695217508</v>
      </c>
      <c r="E48" s="7">
        <f>(E46+E47)/E51*100</f>
        <v>2.7598930979474097</v>
      </c>
      <c r="F48" s="7">
        <f>(F46+F47)/F51*100</f>
        <v>2.7440385048291827</v>
      </c>
      <c r="G48" s="7">
        <f>(G46+G47)/G51*100</f>
        <v>2.6542741432423389</v>
      </c>
    </row>
    <row r="49" spans="1:7" ht="36">
      <c r="A49" s="4" t="s">
        <v>34</v>
      </c>
      <c r="B49" s="1"/>
      <c r="C49" s="7">
        <f>C45/C52*100</f>
        <v>6.778179979518689</v>
      </c>
      <c r="D49" s="7">
        <f t="shared" ref="D49:G49" si="20">D45/D52*100</f>
        <v>8.4768365347246899</v>
      </c>
      <c r="E49" s="7">
        <f t="shared" si="20"/>
        <v>9.1711790427864557</v>
      </c>
      <c r="F49" s="7">
        <f t="shared" si="20"/>
        <v>9.2850300453400489</v>
      </c>
      <c r="G49" s="7">
        <f t="shared" si="20"/>
        <v>8.9472377627144049</v>
      </c>
    </row>
    <row r="50" spans="1:7" ht="18">
      <c r="A50" s="4" t="s">
        <v>35</v>
      </c>
      <c r="B50" s="4">
        <v>7.8356000000000003</v>
      </c>
      <c r="C50" s="4">
        <v>8.5496999999999996</v>
      </c>
      <c r="D50" s="4">
        <v>9.1511999999999993</v>
      </c>
      <c r="E50" s="4">
        <v>9.5300999999999991</v>
      </c>
      <c r="F50" s="4">
        <v>10.321899999999999</v>
      </c>
      <c r="G50" s="4">
        <v>11.3089</v>
      </c>
    </row>
    <row r="51" spans="1:7" ht="18">
      <c r="A51" s="4" t="s">
        <v>36</v>
      </c>
      <c r="B51" s="7">
        <f t="shared" ref="B51:G51" si="21">B3/B50</f>
        <v>6992.4830261881671</v>
      </c>
      <c r="C51" s="7">
        <f t="shared" si="21"/>
        <v>7536.439875083337</v>
      </c>
      <c r="D51" s="7">
        <f t="shared" si="21"/>
        <v>7765.0144243377918</v>
      </c>
      <c r="E51" s="7">
        <f t="shared" si="21"/>
        <v>8301.0461590119739</v>
      </c>
      <c r="F51" s="7">
        <f t="shared" si="21"/>
        <v>8133.9966479039722</v>
      </c>
      <c r="G51" s="4">
        <f t="shared" si="21"/>
        <v>8746.2706364014193</v>
      </c>
    </row>
    <row r="52" spans="1:7" ht="36">
      <c r="A52" s="4" t="s">
        <v>31</v>
      </c>
      <c r="B52" s="7">
        <f>B11/B50</f>
        <v>2334.7669610495686</v>
      </c>
      <c r="C52" s="7">
        <f t="shared" ref="C52:G52" si="22">C11/C50</f>
        <v>2604.0913716270747</v>
      </c>
      <c r="D52" s="7">
        <f t="shared" si="22"/>
        <v>2643.0850598828574</v>
      </c>
      <c r="E52" s="7">
        <f t="shared" si="22"/>
        <v>2498.0430425703821</v>
      </c>
      <c r="F52" s="7">
        <f t="shared" si="22"/>
        <v>2403.8694426413745</v>
      </c>
      <c r="G52" s="7">
        <f t="shared" si="22"/>
        <v>2594.6555367896085</v>
      </c>
    </row>
  </sheetData>
  <mergeCells count="5">
    <mergeCell ref="A1:G1"/>
    <mergeCell ref="A10:G10"/>
    <mergeCell ref="A4:G4"/>
    <mergeCell ref="A37:G37"/>
    <mergeCell ref="A42:G42"/>
  </mergeCells>
  <pageMargins left="0.70866141732283472" right="0.31496062992125984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AE5DBF0ADA998469064B64F53A76F3C" ma:contentTypeVersion="0" ma:contentTypeDescription="Create a new document." ma:contentTypeScope="" ma:versionID="5c421e79169b6bba174fb07424eb6831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8A756A6-DD9F-428E-9020-0310C9208D4E}"/>
</file>

<file path=customXml/itemProps2.xml><?xml version="1.0" encoding="utf-8"?>
<ds:datastoreItem xmlns:ds="http://schemas.openxmlformats.org/officeDocument/2006/customXml" ds:itemID="{BF305756-60BE-4AEB-AC64-395CB0212D5F}"/>
</file>

<file path=customXml/itemProps3.xml><?xml version="1.0" encoding="utf-8"?>
<ds:datastoreItem xmlns:ds="http://schemas.openxmlformats.org/officeDocument/2006/customXml" ds:itemID="{80F76373-E549-4C0B-8D5E-E2614F113D7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Хукмиддин Насриддинов</dc:creator>
  <cp:lastModifiedBy>Давлатзода Киёмиддин</cp:lastModifiedBy>
  <cp:lastPrinted>2022-09-25T08:06:14Z</cp:lastPrinted>
  <dcterms:created xsi:type="dcterms:W3CDTF">2022-09-23T03:42:28Z</dcterms:created>
  <dcterms:modified xsi:type="dcterms:W3CDTF">2022-10-05T14:52:25Z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0x010100FAE5DBF0ADA998469064B64F53A76F3C</vt:lpwstr>
  </property>
</Properties>
</file>