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3.xml" ContentType="application/vnd.openxmlformats-officedocument.spreadsheetml.worksheet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3.xml" ContentType="application/vnd.openxmlformats-officedocument.spreadsheetml.externalLink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6" yWindow="72" windowWidth="18372" windowHeight="7956"/>
  </bookViews>
  <sheets>
    <sheet name="2016" sheetId="1" r:id="rId1"/>
    <sheet name="2015" sheetId="2" r:id="rId2"/>
    <sheet name="2014" sheetId="3" r:id="rId3"/>
  </sheets>
  <externalReferences>
    <externalReference r:id="rId4"/>
    <externalReference r:id="rId5"/>
    <externalReference r:id="rId6"/>
  </externalReferences>
  <definedNames>
    <definedName name="_xlnm.Print_Area" localSheetId="0">'2016'!$A$1:$X$102</definedName>
    <definedName name="_xlnm.Print_Titles" localSheetId="2">'2014'!$4:$9</definedName>
    <definedName name="_xlnm.Print_Titles" localSheetId="1">'2015'!$4:$8</definedName>
    <definedName name="_xlnm.Print_Titles" localSheetId="0">'2016'!$4:$8</definedName>
  </definedNames>
  <calcPr calcId="145621"/>
</workbook>
</file>

<file path=xl/calcChain.xml><?xml version="1.0" encoding="utf-8"?>
<calcChain xmlns="http://schemas.openxmlformats.org/spreadsheetml/2006/main">
  <c r="W100" i="3" l="1"/>
  <c r="V100" i="3"/>
  <c r="S100" i="3"/>
  <c r="Q100" i="3"/>
  <c r="P100" i="3"/>
  <c r="M100" i="3"/>
  <c r="K100" i="3"/>
  <c r="J100" i="3"/>
  <c r="G100" i="3"/>
  <c r="E100" i="3"/>
  <c r="D100" i="3"/>
  <c r="W99" i="3"/>
  <c r="V99" i="3"/>
  <c r="S99" i="3"/>
  <c r="Q99" i="3"/>
  <c r="P99" i="3"/>
  <c r="M99" i="3"/>
  <c r="K99" i="3"/>
  <c r="J99" i="3"/>
  <c r="G99" i="3"/>
  <c r="E99" i="3"/>
  <c r="D99" i="3"/>
  <c r="W98" i="3"/>
  <c r="V98" i="3"/>
  <c r="S98" i="3"/>
  <c r="Q98" i="3"/>
  <c r="P98" i="3"/>
  <c r="M98" i="3"/>
  <c r="K98" i="3"/>
  <c r="J98" i="3"/>
  <c r="G98" i="3"/>
  <c r="E98" i="3"/>
  <c r="D98" i="3"/>
  <c r="W97" i="3"/>
  <c r="V97" i="3"/>
  <c r="S97" i="3"/>
  <c r="Q97" i="3"/>
  <c r="P97" i="3"/>
  <c r="M97" i="3"/>
  <c r="K97" i="3"/>
  <c r="J97" i="3"/>
  <c r="G97" i="3"/>
  <c r="E97" i="3"/>
  <c r="D97" i="3"/>
  <c r="W96" i="3"/>
  <c r="V96" i="3"/>
  <c r="S96" i="3"/>
  <c r="Q96" i="3"/>
  <c r="P96" i="3"/>
  <c r="M96" i="3"/>
  <c r="K96" i="3"/>
  <c r="J96" i="3"/>
  <c r="G96" i="3"/>
  <c r="E96" i="3"/>
  <c r="D96" i="3"/>
  <c r="W95" i="3"/>
  <c r="V95" i="3"/>
  <c r="S95" i="3"/>
  <c r="Q95" i="3"/>
  <c r="P95" i="3"/>
  <c r="M95" i="3"/>
  <c r="K95" i="3"/>
  <c r="J95" i="3"/>
  <c r="G95" i="3"/>
  <c r="E95" i="3"/>
  <c r="D95" i="3"/>
  <c r="W94" i="3"/>
  <c r="V94" i="3"/>
  <c r="S94" i="3"/>
  <c r="Q94" i="3"/>
  <c r="P94" i="3"/>
  <c r="M94" i="3"/>
  <c r="K94" i="3"/>
  <c r="J94" i="3"/>
  <c r="G94" i="3"/>
  <c r="E94" i="3"/>
  <c r="D94" i="3"/>
  <c r="W93" i="3"/>
  <c r="V93" i="3"/>
  <c r="S93" i="3"/>
  <c r="Q93" i="3"/>
  <c r="P93" i="3"/>
  <c r="M93" i="3"/>
  <c r="K93" i="3"/>
  <c r="J93" i="3"/>
  <c r="G93" i="3"/>
  <c r="E93" i="3"/>
  <c r="D93" i="3"/>
  <c r="W92" i="3"/>
  <c r="V92" i="3"/>
  <c r="S92" i="3"/>
  <c r="Q92" i="3"/>
  <c r="P92" i="3"/>
  <c r="M92" i="3"/>
  <c r="K92" i="3"/>
  <c r="J92" i="3"/>
  <c r="G92" i="3"/>
  <c r="E92" i="3"/>
  <c r="D92" i="3"/>
  <c r="U91" i="3"/>
  <c r="T91" i="3"/>
  <c r="W91" i="3" s="1"/>
  <c r="S91" i="3"/>
  <c r="R91" i="3"/>
  <c r="P91" i="3"/>
  <c r="O91" i="3"/>
  <c r="Q91" i="3" s="1"/>
  <c r="N91" i="3"/>
  <c r="L91" i="3"/>
  <c r="M91" i="3" s="1"/>
  <c r="K91" i="3"/>
  <c r="J91" i="3"/>
  <c r="I91" i="3"/>
  <c r="H91" i="3"/>
  <c r="G91" i="3"/>
  <c r="F91" i="3"/>
  <c r="D91" i="3"/>
  <c r="C91" i="3"/>
  <c r="E91" i="3" s="1"/>
  <c r="B91" i="3"/>
  <c r="W90" i="3"/>
  <c r="V90" i="3"/>
  <c r="S90" i="3"/>
  <c r="Q90" i="3"/>
  <c r="P90" i="3"/>
  <c r="M90" i="3"/>
  <c r="K90" i="3"/>
  <c r="J90" i="3"/>
  <c r="G90" i="3"/>
  <c r="E90" i="3"/>
  <c r="D90" i="3"/>
  <c r="W89" i="3"/>
  <c r="V89" i="3"/>
  <c r="S89" i="3"/>
  <c r="Q89" i="3"/>
  <c r="P89" i="3"/>
  <c r="M89" i="3"/>
  <c r="K89" i="3"/>
  <c r="J89" i="3"/>
  <c r="G89" i="3"/>
  <c r="E89" i="3"/>
  <c r="D89" i="3"/>
  <c r="W88" i="3"/>
  <c r="V88" i="3"/>
  <c r="S88" i="3"/>
  <c r="Q88" i="3"/>
  <c r="P88" i="3"/>
  <c r="M88" i="3"/>
  <c r="K88" i="3"/>
  <c r="J88" i="3"/>
  <c r="G88" i="3"/>
  <c r="E88" i="3"/>
  <c r="D88" i="3"/>
  <c r="W87" i="3"/>
  <c r="V87" i="3"/>
  <c r="S87" i="3"/>
  <c r="Q87" i="3"/>
  <c r="P87" i="3"/>
  <c r="M87" i="3"/>
  <c r="K87" i="3"/>
  <c r="J87" i="3"/>
  <c r="G87" i="3"/>
  <c r="E87" i="3"/>
  <c r="D87" i="3"/>
  <c r="W86" i="3"/>
  <c r="V86" i="3"/>
  <c r="S86" i="3"/>
  <c r="Q86" i="3"/>
  <c r="P86" i="3"/>
  <c r="M86" i="3"/>
  <c r="K86" i="3"/>
  <c r="J86" i="3"/>
  <c r="G86" i="3"/>
  <c r="E86" i="3"/>
  <c r="D86" i="3"/>
  <c r="W85" i="3"/>
  <c r="V85" i="3"/>
  <c r="S85" i="3"/>
  <c r="Q85" i="3"/>
  <c r="P85" i="3"/>
  <c r="M85" i="3"/>
  <c r="K85" i="3"/>
  <c r="J85" i="3"/>
  <c r="G85" i="3"/>
  <c r="E85" i="3"/>
  <c r="D85" i="3"/>
  <c r="W84" i="3"/>
  <c r="V84" i="3"/>
  <c r="S84" i="3"/>
  <c r="Q84" i="3"/>
  <c r="P84" i="3"/>
  <c r="M84" i="3"/>
  <c r="K84" i="3"/>
  <c r="J84" i="3"/>
  <c r="G84" i="3"/>
  <c r="E84" i="3"/>
  <c r="D84" i="3"/>
  <c r="W83" i="3"/>
  <c r="V83" i="3"/>
  <c r="S83" i="3"/>
  <c r="Q83" i="3"/>
  <c r="P83" i="3"/>
  <c r="M83" i="3"/>
  <c r="K83" i="3"/>
  <c r="J83" i="3"/>
  <c r="G83" i="3"/>
  <c r="E83" i="3"/>
  <c r="D83" i="3"/>
  <c r="W82" i="3"/>
  <c r="V82" i="3"/>
  <c r="S82" i="3"/>
  <c r="Q82" i="3"/>
  <c r="P82" i="3"/>
  <c r="M82" i="3"/>
  <c r="K82" i="3"/>
  <c r="J82" i="3"/>
  <c r="G82" i="3"/>
  <c r="E82" i="3"/>
  <c r="D82" i="3"/>
  <c r="W81" i="3"/>
  <c r="V81" i="3"/>
  <c r="S81" i="3"/>
  <c r="Q81" i="3"/>
  <c r="P81" i="3"/>
  <c r="M81" i="3"/>
  <c r="K81" i="3"/>
  <c r="J81" i="3"/>
  <c r="G81" i="3"/>
  <c r="E81" i="3"/>
  <c r="D81" i="3"/>
  <c r="W80" i="3"/>
  <c r="V80" i="3"/>
  <c r="S80" i="3"/>
  <c r="Q80" i="3"/>
  <c r="P80" i="3"/>
  <c r="M80" i="3"/>
  <c r="K80" i="3"/>
  <c r="J80" i="3"/>
  <c r="G80" i="3"/>
  <c r="E80" i="3"/>
  <c r="D80" i="3"/>
  <c r="W79" i="3"/>
  <c r="V79" i="3"/>
  <c r="S79" i="3"/>
  <c r="Q79" i="3"/>
  <c r="P79" i="3"/>
  <c r="M79" i="3"/>
  <c r="K79" i="3"/>
  <c r="J79" i="3"/>
  <c r="G79" i="3"/>
  <c r="E79" i="3"/>
  <c r="D79" i="3"/>
  <c r="V78" i="3"/>
  <c r="U78" i="3"/>
  <c r="W78" i="3" s="1"/>
  <c r="T78" i="3"/>
  <c r="S78" i="3"/>
  <c r="R78" i="3"/>
  <c r="O78" i="3"/>
  <c r="N78" i="3"/>
  <c r="Q78" i="3" s="1"/>
  <c r="M78" i="3"/>
  <c r="L78" i="3"/>
  <c r="J78" i="3"/>
  <c r="I78" i="3"/>
  <c r="K78" i="3" s="1"/>
  <c r="H78" i="3"/>
  <c r="F78" i="3"/>
  <c r="G78" i="3" s="1"/>
  <c r="E78" i="3"/>
  <c r="C78" i="3"/>
  <c r="B78" i="3"/>
  <c r="D78" i="3" s="1"/>
  <c r="W77" i="3"/>
  <c r="V77" i="3"/>
  <c r="S77" i="3"/>
  <c r="Q77" i="3"/>
  <c r="P77" i="3"/>
  <c r="M77" i="3"/>
  <c r="K77" i="3"/>
  <c r="J77" i="3"/>
  <c r="G77" i="3"/>
  <c r="E77" i="3"/>
  <c r="D77" i="3"/>
  <c r="W76" i="3"/>
  <c r="V76" i="3"/>
  <c r="S76" i="3"/>
  <c r="Q76" i="3"/>
  <c r="P76" i="3"/>
  <c r="M76" i="3"/>
  <c r="K76" i="3"/>
  <c r="J76" i="3"/>
  <c r="G76" i="3"/>
  <c r="E76" i="3"/>
  <c r="D76" i="3"/>
  <c r="W75" i="3"/>
  <c r="V75" i="3"/>
  <c r="S75" i="3"/>
  <c r="Q75" i="3"/>
  <c r="P75" i="3"/>
  <c r="M75" i="3"/>
  <c r="K75" i="3"/>
  <c r="J75" i="3"/>
  <c r="G75" i="3"/>
  <c r="E75" i="3"/>
  <c r="D75" i="3"/>
  <c r="W74" i="3"/>
  <c r="V74" i="3"/>
  <c r="S74" i="3"/>
  <c r="Q74" i="3"/>
  <c r="P74" i="3"/>
  <c r="M74" i="3"/>
  <c r="K74" i="3"/>
  <c r="J74" i="3"/>
  <c r="G74" i="3"/>
  <c r="E74" i="3"/>
  <c r="D74" i="3"/>
  <c r="W73" i="3"/>
  <c r="V73" i="3"/>
  <c r="S73" i="3"/>
  <c r="Q73" i="3"/>
  <c r="P73" i="3"/>
  <c r="M73" i="3"/>
  <c r="K73" i="3"/>
  <c r="J73" i="3"/>
  <c r="G73" i="3"/>
  <c r="E73" i="3"/>
  <c r="D73" i="3"/>
  <c r="W72" i="3"/>
  <c r="V72" i="3"/>
  <c r="S72" i="3"/>
  <c r="Q72" i="3"/>
  <c r="P72" i="3"/>
  <c r="M72" i="3"/>
  <c r="K72" i="3"/>
  <c r="J72" i="3"/>
  <c r="G72" i="3"/>
  <c r="E72" i="3"/>
  <c r="D72" i="3"/>
  <c r="W71" i="3"/>
  <c r="V71" i="3"/>
  <c r="S71" i="3"/>
  <c r="Q71" i="3"/>
  <c r="P71" i="3"/>
  <c r="M71" i="3"/>
  <c r="K71" i="3"/>
  <c r="J71" i="3"/>
  <c r="G71" i="3"/>
  <c r="E71" i="3"/>
  <c r="D71" i="3"/>
  <c r="U70" i="3"/>
  <c r="T70" i="3"/>
  <c r="W70" i="3" s="1"/>
  <c r="R70" i="3"/>
  <c r="S70" i="3" s="1"/>
  <c r="Q70" i="3"/>
  <c r="P70" i="3"/>
  <c r="O70" i="3"/>
  <c r="N70" i="3"/>
  <c r="L70" i="3"/>
  <c r="M70" i="3" s="1"/>
  <c r="I70" i="3"/>
  <c r="K70" i="3" s="1"/>
  <c r="H70" i="3"/>
  <c r="J70" i="3" s="1"/>
  <c r="F70" i="3"/>
  <c r="G70" i="3" s="1"/>
  <c r="D70" i="3"/>
  <c r="C70" i="3"/>
  <c r="B70" i="3"/>
  <c r="E70" i="3" s="1"/>
  <c r="W69" i="3"/>
  <c r="V69" i="3"/>
  <c r="S69" i="3"/>
  <c r="Q69" i="3"/>
  <c r="P69" i="3"/>
  <c r="M69" i="3"/>
  <c r="K69" i="3"/>
  <c r="J69" i="3"/>
  <c r="G69" i="3"/>
  <c r="E69" i="3"/>
  <c r="D69" i="3"/>
  <c r="W68" i="3"/>
  <c r="V68" i="3"/>
  <c r="S68" i="3"/>
  <c r="Q68" i="3"/>
  <c r="P68" i="3"/>
  <c r="M68" i="3"/>
  <c r="K68" i="3"/>
  <c r="J68" i="3"/>
  <c r="G68" i="3"/>
  <c r="E68" i="3"/>
  <c r="D68" i="3"/>
  <c r="W67" i="3"/>
  <c r="V67" i="3"/>
  <c r="S67" i="3"/>
  <c r="Q67" i="3"/>
  <c r="P67" i="3"/>
  <c r="M67" i="3"/>
  <c r="K67" i="3"/>
  <c r="J67" i="3"/>
  <c r="G67" i="3"/>
  <c r="E67" i="3"/>
  <c r="D67" i="3"/>
  <c r="W66" i="3"/>
  <c r="V66" i="3"/>
  <c r="S66" i="3"/>
  <c r="Q66" i="3"/>
  <c r="P66" i="3"/>
  <c r="M66" i="3"/>
  <c r="K66" i="3"/>
  <c r="J66" i="3"/>
  <c r="G66" i="3"/>
  <c r="E66" i="3"/>
  <c r="D66" i="3"/>
  <c r="V65" i="3"/>
  <c r="U65" i="3"/>
  <c r="T65" i="3"/>
  <c r="W65" i="3" s="1"/>
  <c r="R65" i="3"/>
  <c r="S65" i="3" s="1"/>
  <c r="O65" i="3"/>
  <c r="Q65" i="3" s="1"/>
  <c r="N65" i="3"/>
  <c r="P65" i="3" s="1"/>
  <c r="L65" i="3"/>
  <c r="M65" i="3" s="1"/>
  <c r="K65" i="3"/>
  <c r="J65" i="3"/>
  <c r="I65" i="3"/>
  <c r="H65" i="3"/>
  <c r="F65" i="3"/>
  <c r="G65" i="3" s="1"/>
  <c r="C65" i="3"/>
  <c r="E65" i="3" s="1"/>
  <c r="B65" i="3"/>
  <c r="D65" i="3" s="1"/>
  <c r="W64" i="3"/>
  <c r="V64" i="3"/>
  <c r="S64" i="3"/>
  <c r="Q64" i="3"/>
  <c r="P64" i="3"/>
  <c r="M64" i="3"/>
  <c r="K64" i="3"/>
  <c r="J64" i="3"/>
  <c r="G64" i="3"/>
  <c r="E64" i="3"/>
  <c r="D64" i="3"/>
  <c r="W63" i="3"/>
  <c r="V63" i="3"/>
  <c r="S63" i="3"/>
  <c r="Q63" i="3"/>
  <c r="P63" i="3"/>
  <c r="M63" i="3"/>
  <c r="K63" i="3"/>
  <c r="J63" i="3"/>
  <c r="G63" i="3"/>
  <c r="E63" i="3"/>
  <c r="D63" i="3"/>
  <c r="W62" i="3"/>
  <c r="V62" i="3"/>
  <c r="U62" i="3"/>
  <c r="T62" i="3"/>
  <c r="R62" i="3"/>
  <c r="S62" i="3" s="1"/>
  <c r="O62" i="3"/>
  <c r="Q62" i="3" s="1"/>
  <c r="N62" i="3"/>
  <c r="P62" i="3" s="1"/>
  <c r="L62" i="3"/>
  <c r="M62" i="3" s="1"/>
  <c r="J62" i="3"/>
  <c r="I62" i="3"/>
  <c r="H62" i="3"/>
  <c r="K62" i="3" s="1"/>
  <c r="F62" i="3"/>
  <c r="G62" i="3" s="1"/>
  <c r="C62" i="3"/>
  <c r="E62" i="3" s="1"/>
  <c r="B62" i="3"/>
  <c r="D62" i="3" s="1"/>
  <c r="W61" i="3"/>
  <c r="V61" i="3"/>
  <c r="S61" i="3"/>
  <c r="Q61" i="3"/>
  <c r="P61" i="3"/>
  <c r="M61" i="3"/>
  <c r="K61" i="3"/>
  <c r="J61" i="3"/>
  <c r="G61" i="3"/>
  <c r="E61" i="3"/>
  <c r="D61" i="3"/>
  <c r="W60" i="3"/>
  <c r="V60" i="3"/>
  <c r="S60" i="3"/>
  <c r="Q60" i="3"/>
  <c r="P60" i="3"/>
  <c r="M60" i="3"/>
  <c r="K60" i="3"/>
  <c r="J60" i="3"/>
  <c r="G60" i="3"/>
  <c r="E60" i="3"/>
  <c r="D60" i="3"/>
  <c r="W59" i="3"/>
  <c r="V59" i="3"/>
  <c r="S59" i="3"/>
  <c r="Q59" i="3"/>
  <c r="P59" i="3"/>
  <c r="M59" i="3"/>
  <c r="K59" i="3"/>
  <c r="J59" i="3"/>
  <c r="G59" i="3"/>
  <c r="E59" i="3"/>
  <c r="D59" i="3"/>
  <c r="W58" i="3"/>
  <c r="V58" i="3"/>
  <c r="S58" i="3"/>
  <c r="Q58" i="3"/>
  <c r="P58" i="3"/>
  <c r="M58" i="3"/>
  <c r="K58" i="3"/>
  <c r="J58" i="3"/>
  <c r="G58" i="3"/>
  <c r="E58" i="3"/>
  <c r="D58" i="3"/>
  <c r="W57" i="3"/>
  <c r="V57" i="3"/>
  <c r="S57" i="3"/>
  <c r="Q57" i="3"/>
  <c r="P57" i="3"/>
  <c r="M57" i="3"/>
  <c r="K57" i="3"/>
  <c r="J57" i="3"/>
  <c r="G57" i="3"/>
  <c r="E57" i="3"/>
  <c r="D57" i="3"/>
  <c r="W56" i="3"/>
  <c r="V56" i="3"/>
  <c r="S56" i="3"/>
  <c r="Q56" i="3"/>
  <c r="P56" i="3"/>
  <c r="M56" i="3"/>
  <c r="K56" i="3"/>
  <c r="J56" i="3"/>
  <c r="G56" i="3"/>
  <c r="E56" i="3"/>
  <c r="D56" i="3"/>
  <c r="W55" i="3"/>
  <c r="V55" i="3"/>
  <c r="S55" i="3"/>
  <c r="Q55" i="3"/>
  <c r="P55" i="3"/>
  <c r="M55" i="3"/>
  <c r="K55" i="3"/>
  <c r="J55" i="3"/>
  <c r="G55" i="3"/>
  <c r="E55" i="3"/>
  <c r="D55" i="3"/>
  <c r="V54" i="3"/>
  <c r="U54" i="3"/>
  <c r="W54" i="3" s="1"/>
  <c r="T54" i="3"/>
  <c r="R54" i="3"/>
  <c r="S54" i="3" s="1"/>
  <c r="Q54" i="3"/>
  <c r="O54" i="3"/>
  <c r="N54" i="3"/>
  <c r="P54" i="3" s="1"/>
  <c r="M54" i="3"/>
  <c r="L54" i="3"/>
  <c r="J54" i="3"/>
  <c r="I54" i="3"/>
  <c r="K54" i="3" s="1"/>
  <c r="H54" i="3"/>
  <c r="G54" i="3"/>
  <c r="F54" i="3"/>
  <c r="C54" i="3"/>
  <c r="B54" i="3"/>
  <c r="E54" i="3" s="1"/>
  <c r="W53" i="3"/>
  <c r="V53" i="3"/>
  <c r="S53" i="3"/>
  <c r="Q53" i="3"/>
  <c r="P53" i="3"/>
  <c r="M53" i="3"/>
  <c r="K53" i="3"/>
  <c r="J53" i="3"/>
  <c r="G53" i="3"/>
  <c r="E53" i="3"/>
  <c r="D53" i="3"/>
  <c r="W52" i="3"/>
  <c r="V52" i="3"/>
  <c r="S52" i="3"/>
  <c r="Q52" i="3"/>
  <c r="P52" i="3"/>
  <c r="M52" i="3"/>
  <c r="K52" i="3"/>
  <c r="J52" i="3"/>
  <c r="G52" i="3"/>
  <c r="E52" i="3"/>
  <c r="D52" i="3"/>
  <c r="W51" i="3"/>
  <c r="V51" i="3"/>
  <c r="S51" i="3"/>
  <c r="Q51" i="3"/>
  <c r="P51" i="3"/>
  <c r="M51" i="3"/>
  <c r="K51" i="3"/>
  <c r="J51" i="3"/>
  <c r="G51" i="3"/>
  <c r="E51" i="3"/>
  <c r="D51" i="3"/>
  <c r="W50" i="3"/>
  <c r="V50" i="3"/>
  <c r="S50" i="3"/>
  <c r="Q50" i="3"/>
  <c r="P50" i="3"/>
  <c r="M50" i="3"/>
  <c r="K50" i="3"/>
  <c r="J50" i="3"/>
  <c r="G50" i="3"/>
  <c r="E50" i="3"/>
  <c r="D50" i="3"/>
  <c r="W49" i="3"/>
  <c r="V49" i="3"/>
  <c r="S49" i="3"/>
  <c r="Q49" i="3"/>
  <c r="P49" i="3"/>
  <c r="M49" i="3"/>
  <c r="K49" i="3"/>
  <c r="J49" i="3"/>
  <c r="G49" i="3"/>
  <c r="E49" i="3"/>
  <c r="D49" i="3"/>
  <c r="W48" i="3"/>
  <c r="V48" i="3"/>
  <c r="S48" i="3"/>
  <c r="Q48" i="3"/>
  <c r="P48" i="3"/>
  <c r="M48" i="3"/>
  <c r="K48" i="3"/>
  <c r="J48" i="3"/>
  <c r="G48" i="3"/>
  <c r="E48" i="3"/>
  <c r="D48" i="3"/>
  <c r="W47" i="3"/>
  <c r="V47" i="3"/>
  <c r="S47" i="3"/>
  <c r="Q47" i="3"/>
  <c r="P47" i="3"/>
  <c r="M47" i="3"/>
  <c r="K47" i="3"/>
  <c r="J47" i="3"/>
  <c r="G47" i="3"/>
  <c r="E47" i="3"/>
  <c r="D47" i="3"/>
  <c r="U46" i="3"/>
  <c r="W46" i="3" s="1"/>
  <c r="T46" i="3"/>
  <c r="V46" i="3" s="1"/>
  <c r="R46" i="3"/>
  <c r="S46" i="3" s="1"/>
  <c r="P46" i="3"/>
  <c r="O46" i="3"/>
  <c r="N46" i="3"/>
  <c r="Q46" i="3" s="1"/>
  <c r="L46" i="3"/>
  <c r="M46" i="3" s="1"/>
  <c r="I46" i="3"/>
  <c r="K46" i="3" s="1"/>
  <c r="H46" i="3"/>
  <c r="J46" i="3" s="1"/>
  <c r="F46" i="3"/>
  <c r="G46" i="3" s="1"/>
  <c r="E46" i="3"/>
  <c r="D46" i="3"/>
  <c r="C46" i="3"/>
  <c r="B46" i="3"/>
  <c r="W45" i="3"/>
  <c r="V45" i="3"/>
  <c r="S45" i="3"/>
  <c r="Q45" i="3"/>
  <c r="P45" i="3"/>
  <c r="M45" i="3"/>
  <c r="K45" i="3"/>
  <c r="J45" i="3"/>
  <c r="G45" i="3"/>
  <c r="E45" i="3"/>
  <c r="D45" i="3"/>
  <c r="W44" i="3"/>
  <c r="V44" i="3"/>
  <c r="S44" i="3"/>
  <c r="Q44" i="3"/>
  <c r="P44" i="3"/>
  <c r="M44" i="3"/>
  <c r="K44" i="3"/>
  <c r="J44" i="3"/>
  <c r="G44" i="3"/>
  <c r="E44" i="3"/>
  <c r="D44" i="3"/>
  <c r="W43" i="3"/>
  <c r="V43" i="3"/>
  <c r="S43" i="3"/>
  <c r="Q43" i="3"/>
  <c r="P43" i="3"/>
  <c r="M43" i="3"/>
  <c r="K43" i="3"/>
  <c r="J43" i="3"/>
  <c r="G43" i="3"/>
  <c r="E43" i="3"/>
  <c r="D43" i="3"/>
  <c r="W42" i="3"/>
  <c r="V42" i="3"/>
  <c r="S42" i="3"/>
  <c r="Q42" i="3"/>
  <c r="P42" i="3"/>
  <c r="M42" i="3"/>
  <c r="K42" i="3"/>
  <c r="J42" i="3"/>
  <c r="G42" i="3"/>
  <c r="E42" i="3"/>
  <c r="D42" i="3"/>
  <c r="W41" i="3"/>
  <c r="V41" i="3"/>
  <c r="U41" i="3"/>
  <c r="T41" i="3"/>
  <c r="R41" i="3"/>
  <c r="S41" i="3" s="1"/>
  <c r="O41" i="3"/>
  <c r="Q41" i="3" s="1"/>
  <c r="N41" i="3"/>
  <c r="N8" i="3" s="1"/>
  <c r="P8" i="3" s="1"/>
  <c r="L41" i="3"/>
  <c r="M41" i="3" s="1"/>
  <c r="J41" i="3"/>
  <c r="I41" i="3"/>
  <c r="H41" i="3"/>
  <c r="K41" i="3" s="1"/>
  <c r="F41" i="3"/>
  <c r="G41" i="3" s="1"/>
  <c r="C41" i="3"/>
  <c r="E41" i="3" s="1"/>
  <c r="B41" i="3"/>
  <c r="D41" i="3" s="1"/>
  <c r="W40" i="3"/>
  <c r="V40" i="3"/>
  <c r="S40" i="3"/>
  <c r="Q40" i="3"/>
  <c r="P40" i="3"/>
  <c r="M40" i="3"/>
  <c r="K40" i="3"/>
  <c r="J40" i="3"/>
  <c r="G40" i="3"/>
  <c r="E40" i="3"/>
  <c r="D40" i="3"/>
  <c r="W39" i="3"/>
  <c r="V39" i="3"/>
  <c r="S39" i="3"/>
  <c r="Q39" i="3"/>
  <c r="P39" i="3"/>
  <c r="M39" i="3"/>
  <c r="K39" i="3"/>
  <c r="J39" i="3"/>
  <c r="G39" i="3"/>
  <c r="E39" i="3"/>
  <c r="D39" i="3"/>
  <c r="W38" i="3"/>
  <c r="V38" i="3"/>
  <c r="S38" i="3"/>
  <c r="Q38" i="3"/>
  <c r="P38" i="3"/>
  <c r="M38" i="3"/>
  <c r="K38" i="3"/>
  <c r="J38" i="3"/>
  <c r="G38" i="3"/>
  <c r="E38" i="3"/>
  <c r="D38" i="3"/>
  <c r="W37" i="3"/>
  <c r="V37" i="3"/>
  <c r="S37" i="3"/>
  <c r="Q37" i="3"/>
  <c r="P37" i="3"/>
  <c r="M37" i="3"/>
  <c r="K37" i="3"/>
  <c r="J37" i="3"/>
  <c r="G37" i="3"/>
  <c r="E37" i="3"/>
  <c r="D37" i="3"/>
  <c r="W36" i="3"/>
  <c r="V36" i="3"/>
  <c r="S36" i="3"/>
  <c r="Q36" i="3"/>
  <c r="P36" i="3"/>
  <c r="M36" i="3"/>
  <c r="K36" i="3"/>
  <c r="J36" i="3"/>
  <c r="G36" i="3"/>
  <c r="E36" i="3"/>
  <c r="D36" i="3"/>
  <c r="W35" i="3"/>
  <c r="V35" i="3"/>
  <c r="S35" i="3"/>
  <c r="Q35" i="3"/>
  <c r="P35" i="3"/>
  <c r="M35" i="3"/>
  <c r="K35" i="3"/>
  <c r="J35" i="3"/>
  <c r="G35" i="3"/>
  <c r="E35" i="3"/>
  <c r="D35" i="3"/>
  <c r="W34" i="3"/>
  <c r="V34" i="3"/>
  <c r="S34" i="3"/>
  <c r="Q34" i="3"/>
  <c r="P34" i="3"/>
  <c r="M34" i="3"/>
  <c r="K34" i="3"/>
  <c r="J34" i="3"/>
  <c r="G34" i="3"/>
  <c r="E34" i="3"/>
  <c r="D34" i="3"/>
  <c r="W33" i="3"/>
  <c r="V33" i="3"/>
  <c r="S33" i="3"/>
  <c r="Q33" i="3"/>
  <c r="P33" i="3"/>
  <c r="M33" i="3"/>
  <c r="K33" i="3"/>
  <c r="J33" i="3"/>
  <c r="G33" i="3"/>
  <c r="E33" i="3"/>
  <c r="D33" i="3"/>
  <c r="W32" i="3"/>
  <c r="V32" i="3"/>
  <c r="S32" i="3"/>
  <c r="Q32" i="3"/>
  <c r="P32" i="3"/>
  <c r="M32" i="3"/>
  <c r="K32" i="3"/>
  <c r="J32" i="3"/>
  <c r="G32" i="3"/>
  <c r="E32" i="3"/>
  <c r="D32" i="3"/>
  <c r="W31" i="3"/>
  <c r="V31" i="3"/>
  <c r="S31" i="3"/>
  <c r="Q31" i="3"/>
  <c r="P31" i="3"/>
  <c r="M31" i="3"/>
  <c r="K31" i="3"/>
  <c r="J31" i="3"/>
  <c r="G31" i="3"/>
  <c r="E31" i="3"/>
  <c r="D31" i="3"/>
  <c r="W30" i="3"/>
  <c r="V30" i="3"/>
  <c r="S30" i="3"/>
  <c r="Q30" i="3"/>
  <c r="P30" i="3"/>
  <c r="M30" i="3"/>
  <c r="K30" i="3"/>
  <c r="J30" i="3"/>
  <c r="G30" i="3"/>
  <c r="E30" i="3"/>
  <c r="D30" i="3"/>
  <c r="W29" i="3"/>
  <c r="V29" i="3"/>
  <c r="S29" i="3"/>
  <c r="Q29" i="3"/>
  <c r="P29" i="3"/>
  <c r="M29" i="3"/>
  <c r="K29" i="3"/>
  <c r="J29" i="3"/>
  <c r="G29" i="3"/>
  <c r="E29" i="3"/>
  <c r="D29" i="3"/>
  <c r="W28" i="3"/>
  <c r="V28" i="3"/>
  <c r="S28" i="3"/>
  <c r="Q28" i="3"/>
  <c r="P28" i="3"/>
  <c r="M28" i="3"/>
  <c r="K28" i="3"/>
  <c r="J28" i="3"/>
  <c r="G28" i="3"/>
  <c r="E28" i="3"/>
  <c r="D28" i="3"/>
  <c r="U27" i="3"/>
  <c r="T27" i="3"/>
  <c r="W27" i="3" s="1"/>
  <c r="S27" i="3"/>
  <c r="R27" i="3"/>
  <c r="P27" i="3"/>
  <c r="O27" i="3"/>
  <c r="Q27" i="3" s="1"/>
  <c r="N27" i="3"/>
  <c r="L27" i="3"/>
  <c r="M27" i="3" s="1"/>
  <c r="K27" i="3"/>
  <c r="I27" i="3"/>
  <c r="H27" i="3"/>
  <c r="J27" i="3" s="1"/>
  <c r="G27" i="3"/>
  <c r="F27" i="3"/>
  <c r="D27" i="3"/>
  <c r="C27" i="3"/>
  <c r="E27" i="3" s="1"/>
  <c r="B27" i="3"/>
  <c r="W26" i="3"/>
  <c r="V26" i="3"/>
  <c r="S26" i="3"/>
  <c r="Q26" i="3"/>
  <c r="P26" i="3"/>
  <c r="M26" i="3"/>
  <c r="K26" i="3"/>
  <c r="J26" i="3"/>
  <c r="G26" i="3"/>
  <c r="E26" i="3"/>
  <c r="D26" i="3"/>
  <c r="W25" i="3"/>
  <c r="V25" i="3"/>
  <c r="S25" i="3"/>
  <c r="Q25" i="3"/>
  <c r="P25" i="3"/>
  <c r="M25" i="3"/>
  <c r="K25" i="3"/>
  <c r="J25" i="3"/>
  <c r="G25" i="3"/>
  <c r="E25" i="3"/>
  <c r="D25" i="3"/>
  <c r="W24" i="3"/>
  <c r="V24" i="3"/>
  <c r="S24" i="3"/>
  <c r="Q24" i="3"/>
  <c r="P24" i="3"/>
  <c r="M24" i="3"/>
  <c r="K24" i="3"/>
  <c r="J24" i="3"/>
  <c r="G24" i="3"/>
  <c r="E24" i="3"/>
  <c r="D24" i="3"/>
  <c r="W23" i="3"/>
  <c r="V23" i="3"/>
  <c r="S23" i="3"/>
  <c r="Q23" i="3"/>
  <c r="P23" i="3"/>
  <c r="M23" i="3"/>
  <c r="K23" i="3"/>
  <c r="J23" i="3"/>
  <c r="G23" i="3"/>
  <c r="E23" i="3"/>
  <c r="D23" i="3"/>
  <c r="W22" i="3"/>
  <c r="V22" i="3"/>
  <c r="S22" i="3"/>
  <c r="Q22" i="3"/>
  <c r="P22" i="3"/>
  <c r="M22" i="3"/>
  <c r="K22" i="3"/>
  <c r="J22" i="3"/>
  <c r="G22" i="3"/>
  <c r="E22" i="3"/>
  <c r="D22" i="3"/>
  <c r="U21" i="3"/>
  <c r="W21" i="3" s="1"/>
  <c r="T21" i="3"/>
  <c r="V21" i="3" s="1"/>
  <c r="R21" i="3"/>
  <c r="S21" i="3" s="1"/>
  <c r="Q21" i="3"/>
  <c r="P21" i="3"/>
  <c r="O21" i="3"/>
  <c r="N21" i="3"/>
  <c r="L21" i="3"/>
  <c r="M21" i="3" s="1"/>
  <c r="I21" i="3"/>
  <c r="K21" i="3" s="1"/>
  <c r="H21" i="3"/>
  <c r="J21" i="3" s="1"/>
  <c r="F21" i="3"/>
  <c r="G21" i="3" s="1"/>
  <c r="D21" i="3"/>
  <c r="C21" i="3"/>
  <c r="B21" i="3"/>
  <c r="E21" i="3" s="1"/>
  <c r="W20" i="3"/>
  <c r="V20" i="3"/>
  <c r="S20" i="3"/>
  <c r="Q20" i="3"/>
  <c r="P20" i="3"/>
  <c r="M20" i="3"/>
  <c r="K20" i="3"/>
  <c r="J20" i="3"/>
  <c r="G20" i="3"/>
  <c r="E20" i="3"/>
  <c r="D20" i="3"/>
  <c r="W19" i="3"/>
  <c r="V19" i="3"/>
  <c r="S19" i="3"/>
  <c r="Q19" i="3"/>
  <c r="P19" i="3"/>
  <c r="M19" i="3"/>
  <c r="K19" i="3"/>
  <c r="J19" i="3"/>
  <c r="G19" i="3"/>
  <c r="E19" i="3"/>
  <c r="D19" i="3"/>
  <c r="W18" i="3"/>
  <c r="V18" i="3"/>
  <c r="S18" i="3"/>
  <c r="Q18" i="3"/>
  <c r="P18" i="3"/>
  <c r="M18" i="3"/>
  <c r="K18" i="3"/>
  <c r="J18" i="3"/>
  <c r="G18" i="3"/>
  <c r="E18" i="3"/>
  <c r="D18" i="3"/>
  <c r="W17" i="3"/>
  <c r="V17" i="3"/>
  <c r="S17" i="3"/>
  <c r="Q17" i="3"/>
  <c r="P17" i="3"/>
  <c r="M17" i="3"/>
  <c r="K17" i="3"/>
  <c r="J17" i="3"/>
  <c r="G17" i="3"/>
  <c r="E17" i="3"/>
  <c r="D17" i="3"/>
  <c r="W16" i="3"/>
  <c r="V16" i="3"/>
  <c r="S16" i="3"/>
  <c r="Q16" i="3"/>
  <c r="P16" i="3"/>
  <c r="M16" i="3"/>
  <c r="K16" i="3"/>
  <c r="J16" i="3"/>
  <c r="G16" i="3"/>
  <c r="E16" i="3"/>
  <c r="D16" i="3"/>
  <c r="W15" i="3"/>
  <c r="V15" i="3"/>
  <c r="S15" i="3"/>
  <c r="Q15" i="3"/>
  <c r="P15" i="3"/>
  <c r="M15" i="3"/>
  <c r="K15" i="3"/>
  <c r="J15" i="3"/>
  <c r="G15" i="3"/>
  <c r="E15" i="3"/>
  <c r="D15" i="3"/>
  <c r="U14" i="3"/>
  <c r="W14" i="3" s="1"/>
  <c r="T14" i="3"/>
  <c r="V14" i="3" s="1"/>
  <c r="R14" i="3"/>
  <c r="R8" i="3" s="1"/>
  <c r="S8" i="3" s="1"/>
  <c r="Q14" i="3"/>
  <c r="P14" i="3"/>
  <c r="O14" i="3"/>
  <c r="N14" i="3"/>
  <c r="L14" i="3"/>
  <c r="M14" i="3" s="1"/>
  <c r="I14" i="3"/>
  <c r="I8" i="3" s="1"/>
  <c r="H14" i="3"/>
  <c r="J14" i="3" s="1"/>
  <c r="F14" i="3"/>
  <c r="G14" i="3" s="1"/>
  <c r="D14" i="3"/>
  <c r="C14" i="3"/>
  <c r="B14" i="3"/>
  <c r="E14" i="3" s="1"/>
  <c r="W13" i="3"/>
  <c r="V13" i="3"/>
  <c r="S13" i="3"/>
  <c r="Q13" i="3"/>
  <c r="P13" i="3"/>
  <c r="M13" i="3"/>
  <c r="K13" i="3"/>
  <c r="J13" i="3"/>
  <c r="G13" i="3"/>
  <c r="E13" i="3"/>
  <c r="D13" i="3"/>
  <c r="W12" i="3"/>
  <c r="V12" i="3"/>
  <c r="S12" i="3"/>
  <c r="Q12" i="3"/>
  <c r="P12" i="3"/>
  <c r="M12" i="3"/>
  <c r="K12" i="3"/>
  <c r="J12" i="3"/>
  <c r="G12" i="3"/>
  <c r="E12" i="3"/>
  <c r="D12" i="3"/>
  <c r="W11" i="3"/>
  <c r="V11" i="3"/>
  <c r="S11" i="3"/>
  <c r="Q11" i="3"/>
  <c r="P11" i="3"/>
  <c r="M11" i="3"/>
  <c r="K11" i="3"/>
  <c r="J11" i="3"/>
  <c r="G11" i="3"/>
  <c r="E11" i="3"/>
  <c r="D11" i="3"/>
  <c r="W10" i="3"/>
  <c r="U10" i="3"/>
  <c r="T10" i="3"/>
  <c r="V10" i="3" s="1"/>
  <c r="S10" i="3"/>
  <c r="R10" i="3"/>
  <c r="P10" i="3"/>
  <c r="O10" i="3"/>
  <c r="Q10" i="3" s="1"/>
  <c r="N10" i="3"/>
  <c r="L10" i="3"/>
  <c r="L8" i="3" s="1"/>
  <c r="M8" i="3" s="1"/>
  <c r="I10" i="3"/>
  <c r="H10" i="3"/>
  <c r="K10" i="3" s="1"/>
  <c r="G10" i="3"/>
  <c r="F10" i="3"/>
  <c r="D10" i="3"/>
  <c r="C10" i="3"/>
  <c r="E10" i="3" s="1"/>
  <c r="B10" i="3"/>
  <c r="U8" i="3"/>
  <c r="X100" i="2"/>
  <c r="R100" i="2"/>
  <c r="L100" i="2"/>
  <c r="K100" i="2"/>
  <c r="F100" i="2"/>
  <c r="B100" i="2"/>
  <c r="X99" i="2"/>
  <c r="R99" i="2"/>
  <c r="L99" i="2"/>
  <c r="F99" i="2"/>
  <c r="B99" i="2"/>
  <c r="X98" i="2"/>
  <c r="R98" i="2"/>
  <c r="L98" i="2"/>
  <c r="K98" i="2"/>
  <c r="F98" i="2"/>
  <c r="B98" i="2"/>
  <c r="X97" i="2"/>
  <c r="R97" i="2"/>
  <c r="L97" i="2"/>
  <c r="F97" i="2"/>
  <c r="B97" i="2"/>
  <c r="V96" i="2"/>
  <c r="U96" i="2"/>
  <c r="S96" i="2"/>
  <c r="R96" i="2"/>
  <c r="P96" i="2"/>
  <c r="O96" i="2"/>
  <c r="M96" i="2"/>
  <c r="J96" i="2"/>
  <c r="L96" i="2" s="1"/>
  <c r="I96" i="2"/>
  <c r="K96" i="2" s="1"/>
  <c r="G96" i="2"/>
  <c r="H96" i="2" s="1"/>
  <c r="D96" i="2"/>
  <c r="F96" i="2" s="1"/>
  <c r="C96" i="2"/>
  <c r="B96" i="2"/>
  <c r="T96" i="2" s="1"/>
  <c r="X95" i="2"/>
  <c r="T95" i="2"/>
  <c r="R95" i="2"/>
  <c r="Q95" i="2"/>
  <c r="N95" i="2"/>
  <c r="L95" i="2"/>
  <c r="K95" i="2"/>
  <c r="H95" i="2"/>
  <c r="F95" i="2"/>
  <c r="E95" i="2"/>
  <c r="B95" i="2"/>
  <c r="W95" i="2" s="1"/>
  <c r="X94" i="2"/>
  <c r="R94" i="2"/>
  <c r="Q94" i="2"/>
  <c r="L94" i="2"/>
  <c r="F94" i="2"/>
  <c r="B94" i="2"/>
  <c r="W94" i="2" s="1"/>
  <c r="X93" i="2"/>
  <c r="T93" i="2"/>
  <c r="R93" i="2"/>
  <c r="Q93" i="2"/>
  <c r="N93" i="2"/>
  <c r="L93" i="2"/>
  <c r="K93" i="2"/>
  <c r="H93" i="2"/>
  <c r="F93" i="2"/>
  <c r="E93" i="2"/>
  <c r="B93" i="2"/>
  <c r="W93" i="2" s="1"/>
  <c r="X92" i="2"/>
  <c r="R92" i="2"/>
  <c r="L92" i="2"/>
  <c r="H92" i="2"/>
  <c r="F92" i="2"/>
  <c r="B92" i="2"/>
  <c r="X91" i="2"/>
  <c r="T91" i="2"/>
  <c r="R91" i="2"/>
  <c r="Q91" i="2"/>
  <c r="N91" i="2"/>
  <c r="L91" i="2"/>
  <c r="K91" i="2"/>
  <c r="H91" i="2"/>
  <c r="F91" i="2"/>
  <c r="E91" i="2"/>
  <c r="B91" i="2"/>
  <c r="W91" i="2" s="1"/>
  <c r="W90" i="2"/>
  <c r="V90" i="2"/>
  <c r="U90" i="2"/>
  <c r="X90" i="2" s="1"/>
  <c r="T90" i="2"/>
  <c r="S90" i="2"/>
  <c r="P90" i="2"/>
  <c r="R90" i="2" s="1"/>
  <c r="O90" i="2"/>
  <c r="Q90" i="2" s="1"/>
  <c r="M90" i="2"/>
  <c r="N90" i="2" s="1"/>
  <c r="L90" i="2"/>
  <c r="J90" i="2"/>
  <c r="I90" i="2"/>
  <c r="K90" i="2" s="1"/>
  <c r="G90" i="2"/>
  <c r="H90" i="2" s="1"/>
  <c r="E90" i="2"/>
  <c r="D90" i="2"/>
  <c r="F90" i="2" s="1"/>
  <c r="C90" i="2"/>
  <c r="B90" i="2"/>
  <c r="X89" i="2"/>
  <c r="W89" i="2"/>
  <c r="T89" i="2"/>
  <c r="R89" i="2"/>
  <c r="Q89" i="2"/>
  <c r="N89" i="2"/>
  <c r="L89" i="2"/>
  <c r="K89" i="2"/>
  <c r="H89" i="2"/>
  <c r="F89" i="2"/>
  <c r="E89" i="2"/>
  <c r="B89" i="2"/>
  <c r="X88" i="2"/>
  <c r="W88" i="2"/>
  <c r="R88" i="2"/>
  <c r="N88" i="2"/>
  <c r="L88" i="2"/>
  <c r="H88" i="2"/>
  <c r="F88" i="2"/>
  <c r="B88" i="2"/>
  <c r="T88" i="2" s="1"/>
  <c r="X87" i="2"/>
  <c r="W87" i="2"/>
  <c r="T87" i="2"/>
  <c r="R87" i="2"/>
  <c r="Q87" i="2"/>
  <c r="N87" i="2"/>
  <c r="L87" i="2"/>
  <c r="K87" i="2"/>
  <c r="H87" i="2"/>
  <c r="F87" i="2"/>
  <c r="E87" i="2"/>
  <c r="B87" i="2"/>
  <c r="X86" i="2"/>
  <c r="W86" i="2"/>
  <c r="R86" i="2"/>
  <c r="N86" i="2"/>
  <c r="L86" i="2"/>
  <c r="H86" i="2"/>
  <c r="F86" i="2"/>
  <c r="B86" i="2"/>
  <c r="T86" i="2" s="1"/>
  <c r="W85" i="2"/>
  <c r="V85" i="2"/>
  <c r="X85" i="2" s="1"/>
  <c r="U85" i="2"/>
  <c r="T85" i="2"/>
  <c r="S85" i="2"/>
  <c r="P85" i="2"/>
  <c r="O85" i="2"/>
  <c r="Q85" i="2" s="1"/>
  <c r="N85" i="2"/>
  <c r="M85" i="2"/>
  <c r="L85" i="2"/>
  <c r="K85" i="2"/>
  <c r="J85" i="2"/>
  <c r="I85" i="2"/>
  <c r="G85" i="2"/>
  <c r="H85" i="2" s="1"/>
  <c r="D85" i="2"/>
  <c r="F85" i="2" s="1"/>
  <c r="C85" i="2"/>
  <c r="E85" i="2" s="1"/>
  <c r="B85" i="2"/>
  <c r="X84" i="2"/>
  <c r="T84" i="2"/>
  <c r="R84" i="2"/>
  <c r="L84" i="2"/>
  <c r="F84" i="2"/>
  <c r="E84" i="2"/>
  <c r="B84" i="2"/>
  <c r="X83" i="2"/>
  <c r="W83" i="2"/>
  <c r="T83" i="2"/>
  <c r="R83" i="2"/>
  <c r="Q83" i="2"/>
  <c r="N83" i="2"/>
  <c r="L83" i="2"/>
  <c r="K83" i="2"/>
  <c r="F83" i="2"/>
  <c r="E83" i="2"/>
  <c r="B83" i="2"/>
  <c r="H83" i="2" s="1"/>
  <c r="X82" i="2"/>
  <c r="R82" i="2"/>
  <c r="N82" i="2"/>
  <c r="L82" i="2"/>
  <c r="F82" i="2"/>
  <c r="E82" i="2"/>
  <c r="B82" i="2"/>
  <c r="T82" i="2" s="1"/>
  <c r="X81" i="2"/>
  <c r="W81" i="2"/>
  <c r="T81" i="2"/>
  <c r="R81" i="2"/>
  <c r="Q81" i="2"/>
  <c r="N81" i="2"/>
  <c r="L81" i="2"/>
  <c r="K81" i="2"/>
  <c r="F81" i="2"/>
  <c r="E81" i="2"/>
  <c r="B81" i="2"/>
  <c r="H81" i="2" s="1"/>
  <c r="X80" i="2"/>
  <c r="R80" i="2"/>
  <c r="N80" i="2"/>
  <c r="L80" i="2"/>
  <c r="F80" i="2"/>
  <c r="B80" i="2"/>
  <c r="E80" i="2" s="1"/>
  <c r="X79" i="2"/>
  <c r="W79" i="2"/>
  <c r="T79" i="2"/>
  <c r="R79" i="2"/>
  <c r="Q79" i="2"/>
  <c r="N79" i="2"/>
  <c r="L79" i="2"/>
  <c r="K79" i="2"/>
  <c r="F79" i="2"/>
  <c r="E79" i="2"/>
  <c r="B79" i="2"/>
  <c r="H79" i="2" s="1"/>
  <c r="X78" i="2"/>
  <c r="R78" i="2"/>
  <c r="L78" i="2"/>
  <c r="F78" i="2"/>
  <c r="B78" i="2"/>
  <c r="X77" i="2"/>
  <c r="W77" i="2"/>
  <c r="T77" i="2"/>
  <c r="R77" i="2"/>
  <c r="Q77" i="2"/>
  <c r="N77" i="2"/>
  <c r="L77" i="2"/>
  <c r="K77" i="2"/>
  <c r="F77" i="2"/>
  <c r="E77" i="2"/>
  <c r="B77" i="2"/>
  <c r="H77" i="2" s="1"/>
  <c r="X76" i="2"/>
  <c r="T76" i="2"/>
  <c r="R76" i="2"/>
  <c r="N76" i="2"/>
  <c r="L76" i="2"/>
  <c r="F76" i="2"/>
  <c r="E76" i="2"/>
  <c r="B76" i="2"/>
  <c r="V75" i="2"/>
  <c r="X75" i="2" s="1"/>
  <c r="U75" i="2"/>
  <c r="S75" i="2"/>
  <c r="R75" i="2"/>
  <c r="Q75" i="2"/>
  <c r="P75" i="2"/>
  <c r="O75" i="2"/>
  <c r="M75" i="2"/>
  <c r="J75" i="2"/>
  <c r="L75" i="2" s="1"/>
  <c r="I75" i="2"/>
  <c r="K75" i="2" s="1"/>
  <c r="G75" i="2"/>
  <c r="H75" i="2" s="1"/>
  <c r="F75" i="2"/>
  <c r="D75" i="2"/>
  <c r="C75" i="2"/>
  <c r="B75" i="2"/>
  <c r="T75" i="2" s="1"/>
  <c r="X74" i="2"/>
  <c r="T74" i="2"/>
  <c r="R74" i="2"/>
  <c r="L74" i="2"/>
  <c r="K74" i="2"/>
  <c r="F74" i="2"/>
  <c r="B74" i="2"/>
  <c r="E74" i="2" s="1"/>
  <c r="X73" i="2"/>
  <c r="R73" i="2"/>
  <c r="Q73" i="2"/>
  <c r="L73" i="2"/>
  <c r="F73" i="2"/>
  <c r="B73" i="2"/>
  <c r="X72" i="2"/>
  <c r="T72" i="2"/>
  <c r="R72" i="2"/>
  <c r="L72" i="2"/>
  <c r="K72" i="2"/>
  <c r="F72" i="2"/>
  <c r="B72" i="2"/>
  <c r="E72" i="2" s="1"/>
  <c r="X71" i="2"/>
  <c r="R71" i="2"/>
  <c r="Q71" i="2"/>
  <c r="L71" i="2"/>
  <c r="F71" i="2"/>
  <c r="B71" i="2"/>
  <c r="X70" i="2"/>
  <c r="T70" i="2"/>
  <c r="R70" i="2"/>
  <c r="L70" i="2"/>
  <c r="K70" i="2"/>
  <c r="F70" i="2"/>
  <c r="B70" i="2"/>
  <c r="X69" i="2"/>
  <c r="R69" i="2"/>
  <c r="Q69" i="2"/>
  <c r="L69" i="2"/>
  <c r="F69" i="2"/>
  <c r="B69" i="2"/>
  <c r="X68" i="2"/>
  <c r="T68" i="2"/>
  <c r="R68" i="2"/>
  <c r="L68" i="2"/>
  <c r="K68" i="2"/>
  <c r="F68" i="2"/>
  <c r="B68" i="2"/>
  <c r="X67" i="2"/>
  <c r="R67" i="2"/>
  <c r="Q67" i="2"/>
  <c r="L67" i="2"/>
  <c r="F67" i="2"/>
  <c r="B67" i="2"/>
  <c r="X66" i="2"/>
  <c r="T66" i="2"/>
  <c r="R66" i="2"/>
  <c r="L66" i="2"/>
  <c r="K66" i="2"/>
  <c r="F66" i="2"/>
  <c r="B66" i="2"/>
  <c r="E66" i="2" s="1"/>
  <c r="X65" i="2"/>
  <c r="R65" i="2"/>
  <c r="Q65" i="2"/>
  <c r="L65" i="2"/>
  <c r="F65" i="2"/>
  <c r="B65" i="2"/>
  <c r="X64" i="2"/>
  <c r="R64" i="2"/>
  <c r="L64" i="2"/>
  <c r="F64" i="2"/>
  <c r="B64" i="2"/>
  <c r="H64" i="2" s="1"/>
  <c r="X63" i="2"/>
  <c r="R63" i="2"/>
  <c r="L63" i="2"/>
  <c r="F63" i="2"/>
  <c r="B63" i="2"/>
  <c r="K63" i="2" s="1"/>
  <c r="X62" i="2"/>
  <c r="R62" i="2"/>
  <c r="L62" i="2"/>
  <c r="F62" i="2"/>
  <c r="B62" i="2"/>
  <c r="W61" i="2"/>
  <c r="V61" i="2"/>
  <c r="X61" i="2" s="1"/>
  <c r="U61" i="2"/>
  <c r="S61" i="2"/>
  <c r="P61" i="2"/>
  <c r="O61" i="2"/>
  <c r="M61" i="2"/>
  <c r="J61" i="2"/>
  <c r="L61" i="2" s="1"/>
  <c r="I61" i="2"/>
  <c r="K61" i="2" s="1"/>
  <c r="G61" i="2"/>
  <c r="H61" i="2" s="1"/>
  <c r="D61" i="2"/>
  <c r="F61" i="2" s="1"/>
  <c r="C61" i="2"/>
  <c r="B61" i="2"/>
  <c r="T61" i="2" s="1"/>
  <c r="X60" i="2"/>
  <c r="T60" i="2"/>
  <c r="R60" i="2"/>
  <c r="Q60" i="2"/>
  <c r="N60" i="2"/>
  <c r="L60" i="2"/>
  <c r="K60" i="2"/>
  <c r="H60" i="2"/>
  <c r="F60" i="2"/>
  <c r="E60" i="2"/>
  <c r="B60" i="2"/>
  <c r="W60" i="2" s="1"/>
  <c r="X59" i="2"/>
  <c r="R59" i="2"/>
  <c r="Q59" i="2"/>
  <c r="L59" i="2"/>
  <c r="F59" i="2"/>
  <c r="B59" i="2"/>
  <c r="W59" i="2" s="1"/>
  <c r="X58" i="2"/>
  <c r="T58" i="2"/>
  <c r="R58" i="2"/>
  <c r="Q58" i="2"/>
  <c r="N58" i="2"/>
  <c r="L58" i="2"/>
  <c r="K58" i="2"/>
  <c r="H58" i="2"/>
  <c r="F58" i="2"/>
  <c r="E58" i="2"/>
  <c r="B58" i="2"/>
  <c r="W58" i="2" s="1"/>
  <c r="X57" i="2"/>
  <c r="R57" i="2"/>
  <c r="L57" i="2"/>
  <c r="H57" i="2"/>
  <c r="F57" i="2"/>
  <c r="B57" i="2"/>
  <c r="X56" i="2"/>
  <c r="T56" i="2"/>
  <c r="R56" i="2"/>
  <c r="Q56" i="2"/>
  <c r="N56" i="2"/>
  <c r="L56" i="2"/>
  <c r="K56" i="2"/>
  <c r="H56" i="2"/>
  <c r="F56" i="2"/>
  <c r="E56" i="2"/>
  <c r="B56" i="2"/>
  <c r="W56" i="2" s="1"/>
  <c r="X55" i="2"/>
  <c r="W55" i="2"/>
  <c r="R55" i="2"/>
  <c r="Q55" i="2"/>
  <c r="L55" i="2"/>
  <c r="H55" i="2"/>
  <c r="F55" i="2"/>
  <c r="B55" i="2"/>
  <c r="X54" i="2"/>
  <c r="T54" i="2"/>
  <c r="R54" i="2"/>
  <c r="Q54" i="2"/>
  <c r="N54" i="2"/>
  <c r="L54" i="2"/>
  <c r="K54" i="2"/>
  <c r="H54" i="2"/>
  <c r="F54" i="2"/>
  <c r="E54" i="2"/>
  <c r="B54" i="2"/>
  <c r="W54" i="2" s="1"/>
  <c r="V53" i="2"/>
  <c r="U53" i="2"/>
  <c r="X53" i="2" s="1"/>
  <c r="S53" i="2"/>
  <c r="P53" i="2"/>
  <c r="R53" i="2" s="1"/>
  <c r="O53" i="2"/>
  <c r="M53" i="2"/>
  <c r="L53" i="2"/>
  <c r="J53" i="2"/>
  <c r="I53" i="2"/>
  <c r="G53" i="2"/>
  <c r="D53" i="2"/>
  <c r="F53" i="2" s="1"/>
  <c r="C53" i="2"/>
  <c r="B53" i="2"/>
  <c r="X52" i="2"/>
  <c r="W52" i="2"/>
  <c r="T52" i="2"/>
  <c r="R52" i="2"/>
  <c r="Q52" i="2"/>
  <c r="N52" i="2"/>
  <c r="L52" i="2"/>
  <c r="K52" i="2"/>
  <c r="H52" i="2"/>
  <c r="F52" i="2"/>
  <c r="E52" i="2"/>
  <c r="B52" i="2"/>
  <c r="X51" i="2"/>
  <c r="R51" i="2"/>
  <c r="N51" i="2"/>
  <c r="L51" i="2"/>
  <c r="F51" i="2"/>
  <c r="B51" i="2"/>
  <c r="W51" i="2" s="1"/>
  <c r="X50" i="2"/>
  <c r="W50" i="2"/>
  <c r="T50" i="2"/>
  <c r="R50" i="2"/>
  <c r="Q50" i="2"/>
  <c r="N50" i="2"/>
  <c r="L50" i="2"/>
  <c r="K50" i="2"/>
  <c r="H50" i="2"/>
  <c r="F50" i="2"/>
  <c r="E50" i="2"/>
  <c r="B50" i="2"/>
  <c r="X49" i="2"/>
  <c r="R49" i="2"/>
  <c r="Q49" i="2"/>
  <c r="N49" i="2"/>
  <c r="L49" i="2"/>
  <c r="H49" i="2"/>
  <c r="F49" i="2"/>
  <c r="B49" i="2"/>
  <c r="W49" i="2" s="1"/>
  <c r="X48" i="2"/>
  <c r="W48" i="2"/>
  <c r="T48" i="2"/>
  <c r="R48" i="2"/>
  <c r="Q48" i="2"/>
  <c r="N48" i="2"/>
  <c r="L48" i="2"/>
  <c r="K48" i="2"/>
  <c r="H48" i="2"/>
  <c r="F48" i="2"/>
  <c r="E48" i="2"/>
  <c r="B48" i="2"/>
  <c r="X47" i="2"/>
  <c r="R47" i="2"/>
  <c r="L47" i="2"/>
  <c r="F47" i="2"/>
  <c r="B47" i="2"/>
  <c r="X46" i="2"/>
  <c r="W46" i="2"/>
  <c r="T46" i="2"/>
  <c r="R46" i="2"/>
  <c r="Q46" i="2"/>
  <c r="N46" i="2"/>
  <c r="L46" i="2"/>
  <c r="K46" i="2"/>
  <c r="H46" i="2"/>
  <c r="F46" i="2"/>
  <c r="E46" i="2"/>
  <c r="B46" i="2"/>
  <c r="W45" i="2"/>
  <c r="V45" i="2"/>
  <c r="U45" i="2"/>
  <c r="X45" i="2" s="1"/>
  <c r="T45" i="2"/>
  <c r="S45" i="2"/>
  <c r="P45" i="2"/>
  <c r="R45" i="2" s="1"/>
  <c r="O45" i="2"/>
  <c r="Q45" i="2" s="1"/>
  <c r="N45" i="2"/>
  <c r="M45" i="2"/>
  <c r="L45" i="2"/>
  <c r="K45" i="2"/>
  <c r="J45" i="2"/>
  <c r="I45" i="2"/>
  <c r="G45" i="2"/>
  <c r="H45" i="2" s="1"/>
  <c r="D45" i="2"/>
  <c r="C45" i="2"/>
  <c r="B45" i="2"/>
  <c r="X44" i="2"/>
  <c r="R44" i="2"/>
  <c r="N44" i="2"/>
  <c r="L44" i="2"/>
  <c r="F44" i="2"/>
  <c r="B44" i="2"/>
  <c r="H44" i="2" s="1"/>
  <c r="X43" i="2"/>
  <c r="R43" i="2"/>
  <c r="L43" i="2"/>
  <c r="F43" i="2"/>
  <c r="B43" i="2"/>
  <c r="Q43" i="2" s="1"/>
  <c r="X42" i="2"/>
  <c r="W42" i="2"/>
  <c r="R42" i="2"/>
  <c r="Q42" i="2"/>
  <c r="N42" i="2"/>
  <c r="L42" i="2"/>
  <c r="K42" i="2"/>
  <c r="F42" i="2"/>
  <c r="E42" i="2"/>
  <c r="B42" i="2"/>
  <c r="H42" i="2" s="1"/>
  <c r="X41" i="2"/>
  <c r="R41" i="2"/>
  <c r="L41" i="2"/>
  <c r="F41" i="2"/>
  <c r="B41" i="2"/>
  <c r="Q41" i="2" s="1"/>
  <c r="V40" i="2"/>
  <c r="U40" i="2"/>
  <c r="W40" i="2" s="1"/>
  <c r="T40" i="2"/>
  <c r="S40" i="2"/>
  <c r="Q40" i="2"/>
  <c r="P40" i="2"/>
  <c r="O40" i="2"/>
  <c r="R40" i="2" s="1"/>
  <c r="M40" i="2"/>
  <c r="N40" i="2" s="1"/>
  <c r="J40" i="2"/>
  <c r="I40" i="2"/>
  <c r="L40" i="2" s="1"/>
  <c r="G40" i="2"/>
  <c r="H40" i="2" s="1"/>
  <c r="E40" i="2"/>
  <c r="D40" i="2"/>
  <c r="F40" i="2" s="1"/>
  <c r="C40" i="2"/>
  <c r="B40" i="2"/>
  <c r="X39" i="2"/>
  <c r="R39" i="2"/>
  <c r="L39" i="2"/>
  <c r="F39" i="2"/>
  <c r="B39" i="2"/>
  <c r="W39" i="2" s="1"/>
  <c r="X38" i="2"/>
  <c r="R38" i="2"/>
  <c r="L38" i="2"/>
  <c r="F38" i="2"/>
  <c r="B38" i="2"/>
  <c r="X37" i="2"/>
  <c r="R37" i="2"/>
  <c r="Q37" i="2"/>
  <c r="N37" i="2"/>
  <c r="L37" i="2"/>
  <c r="K37" i="2"/>
  <c r="H37" i="2"/>
  <c r="F37" i="2"/>
  <c r="B37" i="2"/>
  <c r="W37" i="2" s="1"/>
  <c r="X36" i="2"/>
  <c r="W36" i="2"/>
  <c r="R36" i="2"/>
  <c r="Q36" i="2"/>
  <c r="L36" i="2"/>
  <c r="F36" i="2"/>
  <c r="E36" i="2"/>
  <c r="B36" i="2"/>
  <c r="N36" i="2" s="1"/>
  <c r="X35" i="2"/>
  <c r="T35" i="2"/>
  <c r="R35" i="2"/>
  <c r="L35" i="2"/>
  <c r="K35" i="2"/>
  <c r="H35" i="2"/>
  <c r="F35" i="2"/>
  <c r="E35" i="2"/>
  <c r="B35" i="2"/>
  <c r="W35" i="2" s="1"/>
  <c r="X34" i="2"/>
  <c r="R34" i="2"/>
  <c r="L34" i="2"/>
  <c r="K34" i="2"/>
  <c r="F34" i="2"/>
  <c r="B34" i="2"/>
  <c r="N34" i="2" s="1"/>
  <c r="X33" i="2"/>
  <c r="R33" i="2"/>
  <c r="Q33" i="2"/>
  <c r="L33" i="2"/>
  <c r="F33" i="2"/>
  <c r="B33" i="2"/>
  <c r="W33" i="2" s="1"/>
  <c r="X32" i="2"/>
  <c r="W32" i="2"/>
  <c r="R32" i="2"/>
  <c r="Q32" i="2"/>
  <c r="L32" i="2"/>
  <c r="K32" i="2"/>
  <c r="H32" i="2"/>
  <c r="F32" i="2"/>
  <c r="E32" i="2"/>
  <c r="B32" i="2"/>
  <c r="N32" i="2" s="1"/>
  <c r="X31" i="2"/>
  <c r="R31" i="2"/>
  <c r="L31" i="2"/>
  <c r="F31" i="2"/>
  <c r="B31" i="2"/>
  <c r="W31" i="2" s="1"/>
  <c r="X30" i="2"/>
  <c r="T30" i="2"/>
  <c r="R30" i="2"/>
  <c r="L30" i="2"/>
  <c r="F30" i="2"/>
  <c r="B30" i="2"/>
  <c r="X29" i="2"/>
  <c r="R29" i="2"/>
  <c r="Q29" i="2"/>
  <c r="N29" i="2"/>
  <c r="L29" i="2"/>
  <c r="K29" i="2"/>
  <c r="H29" i="2"/>
  <c r="F29" i="2"/>
  <c r="B29" i="2"/>
  <c r="W29" i="2" s="1"/>
  <c r="X28" i="2"/>
  <c r="W28" i="2"/>
  <c r="R28" i="2"/>
  <c r="Q28" i="2"/>
  <c r="L28" i="2"/>
  <c r="F28" i="2"/>
  <c r="E28" i="2"/>
  <c r="B28" i="2"/>
  <c r="N28" i="2" s="1"/>
  <c r="X27" i="2"/>
  <c r="T27" i="2"/>
  <c r="R27" i="2"/>
  <c r="L27" i="2"/>
  <c r="K27" i="2"/>
  <c r="H27" i="2"/>
  <c r="F27" i="2"/>
  <c r="E27" i="2"/>
  <c r="B27" i="2"/>
  <c r="W27" i="2" s="1"/>
  <c r="V26" i="2"/>
  <c r="X26" i="2" s="1"/>
  <c r="U26" i="2"/>
  <c r="W26" i="2" s="1"/>
  <c r="S26" i="2"/>
  <c r="R26" i="2"/>
  <c r="P26" i="2"/>
  <c r="O26" i="2"/>
  <c r="M26" i="2"/>
  <c r="N26" i="2" s="1"/>
  <c r="J26" i="2"/>
  <c r="I26" i="2"/>
  <c r="K26" i="2" s="1"/>
  <c r="G26" i="2"/>
  <c r="D26" i="2"/>
  <c r="F26" i="2" s="1"/>
  <c r="C26" i="2"/>
  <c r="B26" i="2"/>
  <c r="Q26" i="2" s="1"/>
  <c r="X25" i="2"/>
  <c r="W25" i="2"/>
  <c r="R25" i="2"/>
  <c r="Q25" i="2"/>
  <c r="N25" i="2"/>
  <c r="L25" i="2"/>
  <c r="K25" i="2"/>
  <c r="H25" i="2"/>
  <c r="F25" i="2"/>
  <c r="B25" i="2"/>
  <c r="T25" i="2" s="1"/>
  <c r="X24" i="2"/>
  <c r="R24" i="2"/>
  <c r="N24" i="2"/>
  <c r="L24" i="2"/>
  <c r="F24" i="2"/>
  <c r="B24" i="2"/>
  <c r="K24" i="2" s="1"/>
  <c r="X23" i="2"/>
  <c r="W23" i="2"/>
  <c r="T23" i="2"/>
  <c r="R23" i="2"/>
  <c r="L23" i="2"/>
  <c r="K23" i="2"/>
  <c r="F23" i="2"/>
  <c r="E23" i="2"/>
  <c r="B23" i="2"/>
  <c r="Q23" i="2" s="1"/>
  <c r="X22" i="2"/>
  <c r="R22" i="2"/>
  <c r="Q22" i="2"/>
  <c r="N22" i="2"/>
  <c r="L22" i="2"/>
  <c r="K22" i="2"/>
  <c r="H22" i="2"/>
  <c r="F22" i="2"/>
  <c r="B22" i="2"/>
  <c r="X21" i="2"/>
  <c r="W21" i="2"/>
  <c r="R21" i="2"/>
  <c r="Q21" i="2"/>
  <c r="L21" i="2"/>
  <c r="F21" i="2"/>
  <c r="B21" i="2"/>
  <c r="N21" i="2" s="1"/>
  <c r="X20" i="2"/>
  <c r="V20" i="2"/>
  <c r="U20" i="2"/>
  <c r="S20" i="2"/>
  <c r="T20" i="2" s="1"/>
  <c r="Q20" i="2"/>
  <c r="P20" i="2"/>
  <c r="R20" i="2" s="1"/>
  <c r="O20" i="2"/>
  <c r="M20" i="2"/>
  <c r="J20" i="2"/>
  <c r="L20" i="2" s="1"/>
  <c r="I20" i="2"/>
  <c r="G20" i="2"/>
  <c r="H20" i="2" s="1"/>
  <c r="D20" i="2"/>
  <c r="C20" i="2"/>
  <c r="B20" i="2"/>
  <c r="W20" i="2" s="1"/>
  <c r="X19" i="2"/>
  <c r="W19" i="2"/>
  <c r="T19" i="2"/>
  <c r="R19" i="2"/>
  <c r="Q19" i="2"/>
  <c r="N19" i="2"/>
  <c r="L19" i="2"/>
  <c r="K19" i="2"/>
  <c r="H19" i="2"/>
  <c r="F19" i="2"/>
  <c r="E19" i="2"/>
  <c r="B19" i="2"/>
  <c r="X18" i="2"/>
  <c r="R18" i="2"/>
  <c r="Q18" i="2"/>
  <c r="N18" i="2"/>
  <c r="L18" i="2"/>
  <c r="H18" i="2"/>
  <c r="F18" i="2"/>
  <c r="B18" i="2"/>
  <c r="K18" i="2" s="1"/>
  <c r="X17" i="2"/>
  <c r="W17" i="2"/>
  <c r="T17" i="2"/>
  <c r="R17" i="2"/>
  <c r="Q17" i="2"/>
  <c r="N17" i="2"/>
  <c r="L17" i="2"/>
  <c r="K17" i="2"/>
  <c r="H17" i="2"/>
  <c r="F17" i="2"/>
  <c r="E17" i="2"/>
  <c r="B17" i="2"/>
  <c r="X16" i="2"/>
  <c r="W16" i="2"/>
  <c r="R16" i="2"/>
  <c r="Q16" i="2"/>
  <c r="N16" i="2"/>
  <c r="L16" i="2"/>
  <c r="H16" i="2"/>
  <c r="F16" i="2"/>
  <c r="E16" i="2"/>
  <c r="B16" i="2"/>
  <c r="K16" i="2" s="1"/>
  <c r="X15" i="2"/>
  <c r="W15" i="2"/>
  <c r="T15" i="2"/>
  <c r="R15" i="2"/>
  <c r="Q15" i="2"/>
  <c r="N15" i="2"/>
  <c r="L15" i="2"/>
  <c r="K15" i="2"/>
  <c r="H15" i="2"/>
  <c r="F15" i="2"/>
  <c r="E15" i="2"/>
  <c r="B15" i="2"/>
  <c r="X14" i="2"/>
  <c r="W14" i="2"/>
  <c r="R14" i="2"/>
  <c r="N14" i="2"/>
  <c r="L14" i="2"/>
  <c r="F14" i="2"/>
  <c r="E14" i="2"/>
  <c r="B14" i="2"/>
  <c r="K14" i="2" s="1"/>
  <c r="V13" i="2"/>
  <c r="V7" i="2" s="1"/>
  <c r="U13" i="2"/>
  <c r="S13" i="2"/>
  <c r="T13" i="2" s="1"/>
  <c r="R13" i="2"/>
  <c r="P13" i="2"/>
  <c r="O13" i="2"/>
  <c r="M13" i="2"/>
  <c r="J13" i="2"/>
  <c r="L13" i="2" s="1"/>
  <c r="I13" i="2"/>
  <c r="G13" i="2"/>
  <c r="H13" i="2" s="1"/>
  <c r="D13" i="2"/>
  <c r="F13" i="2" s="1"/>
  <c r="C13" i="2"/>
  <c r="B13" i="2"/>
  <c r="Q13" i="2" s="1"/>
  <c r="X12" i="2"/>
  <c r="W12" i="2"/>
  <c r="R12" i="2"/>
  <c r="N12" i="2"/>
  <c r="L12" i="2"/>
  <c r="K12" i="2"/>
  <c r="H12" i="2"/>
  <c r="F12" i="2"/>
  <c r="E12" i="2"/>
  <c r="B12" i="2"/>
  <c r="Q12" i="2" s="1"/>
  <c r="X11" i="2"/>
  <c r="R11" i="2"/>
  <c r="L11" i="2"/>
  <c r="F11" i="2"/>
  <c r="B11" i="2"/>
  <c r="T11" i="2" s="1"/>
  <c r="X10" i="2"/>
  <c r="W10" i="2"/>
  <c r="T10" i="2"/>
  <c r="R10" i="2"/>
  <c r="L10" i="2"/>
  <c r="F10" i="2"/>
  <c r="E10" i="2"/>
  <c r="B10" i="2"/>
  <c r="V9" i="2"/>
  <c r="U9" i="2"/>
  <c r="U7" i="2" s="1"/>
  <c r="X7" i="2" s="1"/>
  <c r="S9" i="2"/>
  <c r="P9" i="2"/>
  <c r="R9" i="2" s="1"/>
  <c r="O9" i="2"/>
  <c r="M9" i="2"/>
  <c r="J9" i="2"/>
  <c r="I9" i="2"/>
  <c r="G9" i="2"/>
  <c r="D9" i="2"/>
  <c r="C9" i="2"/>
  <c r="P7" i="2"/>
  <c r="R7" i="2" s="1"/>
  <c r="O7" i="2"/>
  <c r="K8" i="3" l="1"/>
  <c r="O8" i="3"/>
  <c r="Q8" i="3" s="1"/>
  <c r="P41" i="3"/>
  <c r="H8" i="3"/>
  <c r="J8" i="3" s="1"/>
  <c r="J10" i="3"/>
  <c r="K14" i="3"/>
  <c r="S14" i="3"/>
  <c r="V27" i="3"/>
  <c r="D54" i="3"/>
  <c r="P78" i="3"/>
  <c r="V91" i="3"/>
  <c r="B8" i="3"/>
  <c r="D8" i="3" s="1"/>
  <c r="F8" i="3"/>
  <c r="G8" i="3" s="1"/>
  <c r="C8" i="3"/>
  <c r="E8" i="3" s="1"/>
  <c r="M10" i="3"/>
  <c r="V70" i="3"/>
  <c r="T8" i="3"/>
  <c r="V8" i="3" s="1"/>
  <c r="N38" i="2"/>
  <c r="Q38" i="2"/>
  <c r="K38" i="2"/>
  <c r="H38" i="2"/>
  <c r="W38" i="2"/>
  <c r="E38" i="2"/>
  <c r="T53" i="2"/>
  <c r="E53" i="2"/>
  <c r="W53" i="2"/>
  <c r="Q10" i="2"/>
  <c r="N10" i="2"/>
  <c r="K10" i="2"/>
  <c r="B9" i="2"/>
  <c r="Q97" i="2"/>
  <c r="N97" i="2"/>
  <c r="W97" i="2"/>
  <c r="T97" i="2"/>
  <c r="K97" i="2"/>
  <c r="H97" i="2"/>
  <c r="E97" i="2"/>
  <c r="H11" i="2"/>
  <c r="K11" i="2"/>
  <c r="E11" i="2"/>
  <c r="W11" i="2"/>
  <c r="H53" i="2"/>
  <c r="F9" i="2"/>
  <c r="Q99" i="2"/>
  <c r="N99" i="2"/>
  <c r="W99" i="2"/>
  <c r="T99" i="2"/>
  <c r="K99" i="2"/>
  <c r="H99" i="2"/>
  <c r="E99" i="2"/>
  <c r="L9" i="2"/>
  <c r="I7" i="2"/>
  <c r="G7" i="2"/>
  <c r="C7" i="2"/>
  <c r="E9" i="2"/>
  <c r="L26" i="2"/>
  <c r="H10" i="2"/>
  <c r="T38" i="2"/>
  <c r="R61" i="2"/>
  <c r="Q61" i="2"/>
  <c r="J7" i="2"/>
  <c r="N11" i="2"/>
  <c r="N30" i="2"/>
  <c r="Q30" i="2"/>
  <c r="K30" i="2"/>
  <c r="H30" i="2"/>
  <c r="W30" i="2"/>
  <c r="E30" i="2"/>
  <c r="F45" i="2"/>
  <c r="E45" i="2"/>
  <c r="N9" i="2"/>
  <c r="S7" i="2"/>
  <c r="Q11" i="2"/>
  <c r="K13" i="2"/>
  <c r="Q24" i="2"/>
  <c r="N31" i="2"/>
  <c r="N39" i="2"/>
  <c r="X40" i="2"/>
  <c r="N41" i="2"/>
  <c r="T43" i="2"/>
  <c r="T47" i="2"/>
  <c r="K47" i="2"/>
  <c r="W47" i="2"/>
  <c r="N53" i="2"/>
  <c r="N57" i="2"/>
  <c r="K57" i="2"/>
  <c r="T57" i="2"/>
  <c r="E57" i="2"/>
  <c r="Q62" i="2"/>
  <c r="W62" i="2"/>
  <c r="T62" i="2"/>
  <c r="W63" i="2"/>
  <c r="N64" i="2"/>
  <c r="K78" i="2"/>
  <c r="H78" i="2"/>
  <c r="W78" i="2"/>
  <c r="Q78" i="2"/>
  <c r="N92" i="2"/>
  <c r="K92" i="2"/>
  <c r="T92" i="2"/>
  <c r="E92" i="2"/>
  <c r="H98" i="2"/>
  <c r="W98" i="2"/>
  <c r="T98" i="2"/>
  <c r="E98" i="2"/>
  <c r="N98" i="2"/>
  <c r="H100" i="2"/>
  <c r="W100" i="2"/>
  <c r="T100" i="2"/>
  <c r="E100" i="2"/>
  <c r="N100" i="2"/>
  <c r="E13" i="2"/>
  <c r="H14" i="2"/>
  <c r="E21" i="2"/>
  <c r="T21" i="2"/>
  <c r="H23" i="2"/>
  <c r="T26" i="2"/>
  <c r="T28" i="2"/>
  <c r="Q31" i="2"/>
  <c r="E33" i="2"/>
  <c r="T33" i="2"/>
  <c r="Q34" i="2"/>
  <c r="T36" i="2"/>
  <c r="Q39" i="2"/>
  <c r="E43" i="2"/>
  <c r="W43" i="2"/>
  <c r="Q44" i="2"/>
  <c r="E47" i="2"/>
  <c r="Q53" i="2"/>
  <c r="E61" i="2"/>
  <c r="E62" i="2"/>
  <c r="E78" i="2"/>
  <c r="T80" i="2"/>
  <c r="K84" i="2"/>
  <c r="H84" i="2"/>
  <c r="W84" i="2"/>
  <c r="Q84" i="2"/>
  <c r="E96" i="2"/>
  <c r="Q96" i="2"/>
  <c r="T41" i="2"/>
  <c r="E26" i="2"/>
  <c r="T31" i="2"/>
  <c r="H33" i="2"/>
  <c r="T39" i="2"/>
  <c r="E41" i="2"/>
  <c r="W41" i="2"/>
  <c r="H43" i="2"/>
  <c r="T44" i="2"/>
  <c r="T51" i="2"/>
  <c r="E51" i="2"/>
  <c r="Q51" i="2"/>
  <c r="K51" i="2"/>
  <c r="E64" i="2"/>
  <c r="Q68" i="2"/>
  <c r="N68" i="2"/>
  <c r="W68" i="2"/>
  <c r="Q70" i="2"/>
  <c r="N70" i="2"/>
  <c r="W70" i="2"/>
  <c r="W13" i="2"/>
  <c r="T22" i="2"/>
  <c r="E22" i="2"/>
  <c r="N23" i="2"/>
  <c r="W34" i="2"/>
  <c r="N35" i="2"/>
  <c r="H36" i="2"/>
  <c r="E44" i="2"/>
  <c r="Q57" i="2"/>
  <c r="K62" i="2"/>
  <c r="H65" i="2"/>
  <c r="W65" i="2"/>
  <c r="T65" i="2"/>
  <c r="E65" i="2"/>
  <c r="N65" i="2"/>
  <c r="H67" i="2"/>
  <c r="W67" i="2"/>
  <c r="T67" i="2"/>
  <c r="E67" i="2"/>
  <c r="N67" i="2"/>
  <c r="E68" i="2"/>
  <c r="H69" i="2"/>
  <c r="W69" i="2"/>
  <c r="T69" i="2"/>
  <c r="E69" i="2"/>
  <c r="N69" i="2"/>
  <c r="E70" i="2"/>
  <c r="H71" i="2"/>
  <c r="W71" i="2"/>
  <c r="T71" i="2"/>
  <c r="E71" i="2"/>
  <c r="N71" i="2"/>
  <c r="H73" i="2"/>
  <c r="W73" i="2"/>
  <c r="T73" i="2"/>
  <c r="E73" i="2"/>
  <c r="N73" i="2"/>
  <c r="N75" i="2"/>
  <c r="W75" i="2"/>
  <c r="N78" i="2"/>
  <c r="Q92" i="2"/>
  <c r="Q98" i="2"/>
  <c r="Q100" i="2"/>
  <c r="W24" i="2"/>
  <c r="H63" i="2"/>
  <c r="T63" i="2"/>
  <c r="E63" i="2"/>
  <c r="N63" i="2"/>
  <c r="T64" i="2"/>
  <c r="N13" i="2"/>
  <c r="K20" i="2"/>
  <c r="H21" i="2"/>
  <c r="N59" i="2"/>
  <c r="K59" i="2"/>
  <c r="T59" i="2"/>
  <c r="E59" i="2"/>
  <c r="H62" i="2"/>
  <c r="Q66" i="2"/>
  <c r="N66" i="2"/>
  <c r="W66" i="2"/>
  <c r="Q72" i="2"/>
  <c r="N72" i="2"/>
  <c r="W72" i="2"/>
  <c r="Q74" i="2"/>
  <c r="N74" i="2"/>
  <c r="W74" i="2"/>
  <c r="K80" i="2"/>
  <c r="H80" i="2"/>
  <c r="W80" i="2"/>
  <c r="Q80" i="2"/>
  <c r="N94" i="2"/>
  <c r="K94" i="2"/>
  <c r="T94" i="2"/>
  <c r="E94" i="2"/>
  <c r="D7" i="2"/>
  <c r="F7" i="2" s="1"/>
  <c r="Q14" i="2"/>
  <c r="T18" i="2"/>
  <c r="K21" i="2"/>
  <c r="W22" i="2"/>
  <c r="H24" i="2"/>
  <c r="N27" i="2"/>
  <c r="H28" i="2"/>
  <c r="K33" i="2"/>
  <c r="E34" i="2"/>
  <c r="K43" i="2"/>
  <c r="W44" i="2"/>
  <c r="M7" i="2"/>
  <c r="X9" i="2"/>
  <c r="T12" i="2"/>
  <c r="X13" i="2"/>
  <c r="T16" i="2"/>
  <c r="E18" i="2"/>
  <c r="W18" i="2"/>
  <c r="F20" i="2"/>
  <c r="N20" i="2"/>
  <c r="E25" i="2"/>
  <c r="Q27" i="2"/>
  <c r="K28" i="2"/>
  <c r="E29" i="2"/>
  <c r="T29" i="2"/>
  <c r="H31" i="2"/>
  <c r="T32" i="2"/>
  <c r="Q35" i="2"/>
  <c r="K36" i="2"/>
  <c r="E37" i="2"/>
  <c r="T37" i="2"/>
  <c r="H39" i="2"/>
  <c r="K40" i="2"/>
  <c r="H41" i="2"/>
  <c r="T42" i="2"/>
  <c r="N47" i="2"/>
  <c r="H51" i="2"/>
  <c r="K53" i="2"/>
  <c r="N55" i="2"/>
  <c r="K55" i="2"/>
  <c r="T55" i="2"/>
  <c r="E55" i="2"/>
  <c r="H59" i="2"/>
  <c r="E75" i="2"/>
  <c r="K76" i="2"/>
  <c r="H76" i="2"/>
  <c r="W76" i="2"/>
  <c r="Q76" i="2"/>
  <c r="N84" i="2"/>
  <c r="R85" i="2"/>
  <c r="H94" i="2"/>
  <c r="X96" i="2"/>
  <c r="W96" i="2"/>
  <c r="T24" i="2"/>
  <c r="E24" i="2"/>
  <c r="Q64" i="2"/>
  <c r="W64" i="2"/>
  <c r="E31" i="2"/>
  <c r="T34" i="2"/>
  <c r="E39" i="2"/>
  <c r="H47" i="2"/>
  <c r="T14" i="2"/>
  <c r="E20" i="2"/>
  <c r="H26" i="2"/>
  <c r="K31" i="2"/>
  <c r="N33" i="2"/>
  <c r="H34" i="2"/>
  <c r="K39" i="2"/>
  <c r="K41" i="2"/>
  <c r="N43" i="2"/>
  <c r="K44" i="2"/>
  <c r="Q47" i="2"/>
  <c r="T49" i="2"/>
  <c r="E49" i="2"/>
  <c r="K49" i="2"/>
  <c r="W57" i="2"/>
  <c r="N61" i="2"/>
  <c r="N62" i="2"/>
  <c r="Q63" i="2"/>
  <c r="K64" i="2"/>
  <c r="K65" i="2"/>
  <c r="H66" i="2"/>
  <c r="K67" i="2"/>
  <c r="H68" i="2"/>
  <c r="K69" i="2"/>
  <c r="H70" i="2"/>
  <c r="K71" i="2"/>
  <c r="H72" i="2"/>
  <c r="K73" i="2"/>
  <c r="H74" i="2"/>
  <c r="T78" i="2"/>
  <c r="K82" i="2"/>
  <c r="H82" i="2"/>
  <c r="W82" i="2"/>
  <c r="Q82" i="2"/>
  <c r="W92" i="2"/>
  <c r="N96" i="2"/>
  <c r="K86" i="2"/>
  <c r="K88" i="2"/>
  <c r="Q86" i="2"/>
  <c r="Q88" i="2"/>
  <c r="E86" i="2"/>
  <c r="E88" i="2"/>
  <c r="X100" i="1"/>
  <c r="R100" i="1"/>
  <c r="L100" i="1"/>
  <c r="F100" i="1"/>
  <c r="B100" i="1"/>
  <c r="X99" i="1"/>
  <c r="R99" i="1"/>
  <c r="L99" i="1"/>
  <c r="F99" i="1"/>
  <c r="B99" i="1"/>
  <c r="T99" i="1" s="1"/>
  <c r="X98" i="1"/>
  <c r="R98" i="1"/>
  <c r="N98" i="1"/>
  <c r="L98" i="1"/>
  <c r="K98" i="1"/>
  <c r="F98" i="1"/>
  <c r="B98" i="1"/>
  <c r="Q98" i="1" s="1"/>
  <c r="X97" i="1"/>
  <c r="R97" i="1"/>
  <c r="L97" i="1"/>
  <c r="K97" i="1"/>
  <c r="F97" i="1"/>
  <c r="B97" i="1"/>
  <c r="T97" i="1" s="1"/>
  <c r="V96" i="1"/>
  <c r="U96" i="1"/>
  <c r="S96" i="1"/>
  <c r="P96" i="1"/>
  <c r="R96" i="1" s="1"/>
  <c r="O96" i="1"/>
  <c r="M96" i="1"/>
  <c r="I96" i="1"/>
  <c r="L96" i="1" s="1"/>
  <c r="G96" i="1"/>
  <c r="D96" i="1"/>
  <c r="C96" i="1"/>
  <c r="X95" i="1"/>
  <c r="W95" i="1"/>
  <c r="R95" i="1"/>
  <c r="L95" i="1"/>
  <c r="F95" i="1"/>
  <c r="B95" i="1"/>
  <c r="T95" i="1" s="1"/>
  <c r="X94" i="1"/>
  <c r="R94" i="1"/>
  <c r="L94" i="1"/>
  <c r="F94" i="1"/>
  <c r="B94" i="1"/>
  <c r="X93" i="1"/>
  <c r="W93" i="1"/>
  <c r="R93" i="1"/>
  <c r="N93" i="1"/>
  <c r="L93" i="1"/>
  <c r="H93" i="1"/>
  <c r="F93" i="1"/>
  <c r="B93" i="1"/>
  <c r="T93" i="1" s="1"/>
  <c r="X92" i="1"/>
  <c r="T92" i="1"/>
  <c r="R92" i="1"/>
  <c r="Q92" i="1"/>
  <c r="L92" i="1"/>
  <c r="F92" i="1"/>
  <c r="B92" i="1"/>
  <c r="E92" i="1" s="1"/>
  <c r="X91" i="1"/>
  <c r="W91" i="1"/>
  <c r="R91" i="1"/>
  <c r="L91" i="1"/>
  <c r="F91" i="1"/>
  <c r="B91" i="1"/>
  <c r="T91" i="1" s="1"/>
  <c r="V90" i="1"/>
  <c r="U90" i="1"/>
  <c r="S90" i="1"/>
  <c r="P90" i="1"/>
  <c r="R90" i="1" s="1"/>
  <c r="O90" i="1"/>
  <c r="M90" i="1"/>
  <c r="J90" i="1"/>
  <c r="L90" i="1" s="1"/>
  <c r="I90" i="1"/>
  <c r="G90" i="1"/>
  <c r="D90" i="1"/>
  <c r="C90" i="1"/>
  <c r="X89" i="1"/>
  <c r="R89" i="1"/>
  <c r="Q89" i="1"/>
  <c r="L89" i="1"/>
  <c r="F89" i="1"/>
  <c r="B89" i="1"/>
  <c r="T89" i="1" s="1"/>
  <c r="X88" i="1"/>
  <c r="R88" i="1"/>
  <c r="Q88" i="1"/>
  <c r="L88" i="1"/>
  <c r="H88" i="1"/>
  <c r="F88" i="1"/>
  <c r="B88" i="1"/>
  <c r="N88" i="1" s="1"/>
  <c r="X87" i="1"/>
  <c r="T87" i="1"/>
  <c r="R87" i="1"/>
  <c r="L87" i="1"/>
  <c r="F87" i="1"/>
  <c r="B87" i="1"/>
  <c r="E87" i="1" s="1"/>
  <c r="X86" i="1"/>
  <c r="W86" i="1"/>
  <c r="R86" i="1"/>
  <c r="Q86" i="1"/>
  <c r="L86" i="1"/>
  <c r="K86" i="1"/>
  <c r="H86" i="1"/>
  <c r="F86" i="1"/>
  <c r="E86" i="1"/>
  <c r="B86" i="1"/>
  <c r="N86" i="1" s="1"/>
  <c r="V85" i="1"/>
  <c r="U85" i="1"/>
  <c r="S85" i="1"/>
  <c r="P85" i="1"/>
  <c r="R85" i="1" s="1"/>
  <c r="O85" i="1"/>
  <c r="M85" i="1"/>
  <c r="J85" i="1"/>
  <c r="L85" i="1" s="1"/>
  <c r="I85" i="1"/>
  <c r="G85" i="1"/>
  <c r="D85" i="1"/>
  <c r="C85" i="1"/>
  <c r="X84" i="1"/>
  <c r="R84" i="1"/>
  <c r="L84" i="1"/>
  <c r="F84" i="1"/>
  <c r="B84" i="1"/>
  <c r="K84" i="1" s="1"/>
  <c r="X83" i="1"/>
  <c r="T83" i="1"/>
  <c r="R83" i="1"/>
  <c r="L83" i="1"/>
  <c r="F83" i="1"/>
  <c r="B83" i="1"/>
  <c r="K83" i="1" s="1"/>
  <c r="X82" i="1"/>
  <c r="R82" i="1"/>
  <c r="L82" i="1"/>
  <c r="F82" i="1"/>
  <c r="B82" i="1"/>
  <c r="N82" i="1" s="1"/>
  <c r="X81" i="1"/>
  <c r="T81" i="1"/>
  <c r="R81" i="1"/>
  <c r="L81" i="1"/>
  <c r="F81" i="1"/>
  <c r="B81" i="1"/>
  <c r="H81" i="1" s="1"/>
  <c r="X80" i="1"/>
  <c r="R80" i="1"/>
  <c r="L80" i="1"/>
  <c r="F80" i="1"/>
  <c r="B80" i="1"/>
  <c r="Q80" i="1" s="1"/>
  <c r="X79" i="1"/>
  <c r="T79" i="1"/>
  <c r="R79" i="1"/>
  <c r="L79" i="1"/>
  <c r="F79" i="1"/>
  <c r="B79" i="1"/>
  <c r="E79" i="1" s="1"/>
  <c r="X78" i="1"/>
  <c r="R78" i="1"/>
  <c r="Q78" i="1"/>
  <c r="L78" i="1"/>
  <c r="F78" i="1"/>
  <c r="B78" i="1"/>
  <c r="X77" i="1"/>
  <c r="R77" i="1"/>
  <c r="L77" i="1"/>
  <c r="K77" i="1"/>
  <c r="H77" i="1"/>
  <c r="F77" i="1"/>
  <c r="E77" i="1"/>
  <c r="B77" i="1"/>
  <c r="T77" i="1" s="1"/>
  <c r="X76" i="1"/>
  <c r="R76" i="1"/>
  <c r="Q76" i="1"/>
  <c r="N76" i="1"/>
  <c r="L76" i="1"/>
  <c r="F76" i="1"/>
  <c r="B76" i="1"/>
  <c r="K76" i="1" s="1"/>
  <c r="V75" i="1"/>
  <c r="U75" i="1"/>
  <c r="S75" i="1"/>
  <c r="P75" i="1"/>
  <c r="O75" i="1"/>
  <c r="M75" i="1"/>
  <c r="J75" i="1"/>
  <c r="I75" i="1"/>
  <c r="G75" i="1"/>
  <c r="D75" i="1"/>
  <c r="F75" i="1" s="1"/>
  <c r="C75" i="1"/>
  <c r="X74" i="1"/>
  <c r="R74" i="1"/>
  <c r="L74" i="1"/>
  <c r="F74" i="1"/>
  <c r="B74" i="1"/>
  <c r="Q74" i="1" s="1"/>
  <c r="X73" i="1"/>
  <c r="T73" i="1"/>
  <c r="R73" i="1"/>
  <c r="N73" i="1"/>
  <c r="L73" i="1"/>
  <c r="K73" i="1"/>
  <c r="H73" i="1"/>
  <c r="F73" i="1"/>
  <c r="E73" i="1"/>
  <c r="B73" i="1"/>
  <c r="W73" i="1" s="1"/>
  <c r="X72" i="1"/>
  <c r="R72" i="1"/>
  <c r="L72" i="1"/>
  <c r="F72" i="1"/>
  <c r="B72" i="1"/>
  <c r="T72" i="1" s="1"/>
  <c r="X71" i="1"/>
  <c r="T71" i="1"/>
  <c r="R71" i="1"/>
  <c r="N71" i="1"/>
  <c r="L71" i="1"/>
  <c r="K71" i="1"/>
  <c r="H71" i="1"/>
  <c r="F71" i="1"/>
  <c r="E71" i="1"/>
  <c r="B71" i="1"/>
  <c r="W71" i="1" s="1"/>
  <c r="X70" i="1"/>
  <c r="T70" i="1"/>
  <c r="R70" i="1"/>
  <c r="Q70" i="1"/>
  <c r="L70" i="1"/>
  <c r="F70" i="1"/>
  <c r="E70" i="1"/>
  <c r="B70" i="1"/>
  <c r="H70" i="1" s="1"/>
  <c r="X69" i="1"/>
  <c r="R69" i="1"/>
  <c r="Q69" i="1"/>
  <c r="L69" i="1"/>
  <c r="F69" i="1"/>
  <c r="B69" i="1"/>
  <c r="W69" i="1" s="1"/>
  <c r="X68" i="1"/>
  <c r="R68" i="1"/>
  <c r="L68" i="1"/>
  <c r="F68" i="1"/>
  <c r="B68" i="1"/>
  <c r="T68" i="1" s="1"/>
  <c r="X67" i="1"/>
  <c r="R67" i="1"/>
  <c r="Q67" i="1"/>
  <c r="L67" i="1"/>
  <c r="F67" i="1"/>
  <c r="B67" i="1"/>
  <c r="W67" i="1" s="1"/>
  <c r="X66" i="1"/>
  <c r="R66" i="1"/>
  <c r="L66" i="1"/>
  <c r="F66" i="1"/>
  <c r="B66" i="1"/>
  <c r="Q66" i="1" s="1"/>
  <c r="X65" i="1"/>
  <c r="T65" i="1"/>
  <c r="R65" i="1"/>
  <c r="N65" i="1"/>
  <c r="L65" i="1"/>
  <c r="K65" i="1"/>
  <c r="H65" i="1"/>
  <c r="F65" i="1"/>
  <c r="E65" i="1"/>
  <c r="B65" i="1"/>
  <c r="W65" i="1" s="1"/>
  <c r="X64" i="1"/>
  <c r="R64" i="1"/>
  <c r="L64" i="1"/>
  <c r="F64" i="1"/>
  <c r="B64" i="1"/>
  <c r="T64" i="1" s="1"/>
  <c r="X63" i="1"/>
  <c r="T63" i="1"/>
  <c r="R63" i="1"/>
  <c r="N63" i="1"/>
  <c r="L63" i="1"/>
  <c r="K63" i="1"/>
  <c r="H63" i="1"/>
  <c r="F63" i="1"/>
  <c r="E63" i="1"/>
  <c r="B63" i="1"/>
  <c r="W63" i="1" s="1"/>
  <c r="X62" i="1"/>
  <c r="T62" i="1"/>
  <c r="R62" i="1"/>
  <c r="Q62" i="1"/>
  <c r="L62" i="1"/>
  <c r="F62" i="1"/>
  <c r="E62" i="1"/>
  <c r="B62" i="1"/>
  <c r="H62" i="1" s="1"/>
  <c r="V61" i="1"/>
  <c r="X61" i="1" s="1"/>
  <c r="U61" i="1"/>
  <c r="S61" i="1"/>
  <c r="P61" i="1"/>
  <c r="O61" i="1"/>
  <c r="M61" i="1"/>
  <c r="J61" i="1"/>
  <c r="I61" i="1"/>
  <c r="G61" i="1"/>
  <c r="D61" i="1"/>
  <c r="C61" i="1"/>
  <c r="X60" i="1"/>
  <c r="R60" i="1"/>
  <c r="L60" i="1"/>
  <c r="K60" i="1"/>
  <c r="H60" i="1"/>
  <c r="F60" i="1"/>
  <c r="B60" i="1"/>
  <c r="T60" i="1" s="1"/>
  <c r="X59" i="1"/>
  <c r="R59" i="1"/>
  <c r="Q59" i="1"/>
  <c r="N59" i="1"/>
  <c r="L59" i="1"/>
  <c r="F59" i="1"/>
  <c r="E59" i="1"/>
  <c r="B59" i="1"/>
  <c r="T59" i="1" s="1"/>
  <c r="X58" i="1"/>
  <c r="W58" i="1"/>
  <c r="R58" i="1"/>
  <c r="N58" i="1"/>
  <c r="L58" i="1"/>
  <c r="H58" i="1"/>
  <c r="F58" i="1"/>
  <c r="B58" i="1"/>
  <c r="T58" i="1" s="1"/>
  <c r="X57" i="1"/>
  <c r="R57" i="1"/>
  <c r="N57" i="1"/>
  <c r="L57" i="1"/>
  <c r="F57" i="1"/>
  <c r="B57" i="1"/>
  <c r="T57" i="1" s="1"/>
  <c r="X56" i="1"/>
  <c r="R56" i="1"/>
  <c r="N56" i="1"/>
  <c r="L56" i="1"/>
  <c r="K56" i="1"/>
  <c r="F56" i="1"/>
  <c r="B56" i="1"/>
  <c r="T56" i="1" s="1"/>
  <c r="X55" i="1"/>
  <c r="T55" i="1"/>
  <c r="R55" i="1"/>
  <c r="Q55" i="1"/>
  <c r="L55" i="1"/>
  <c r="F55" i="1"/>
  <c r="E55" i="1"/>
  <c r="B55" i="1"/>
  <c r="X54" i="1"/>
  <c r="W54" i="1"/>
  <c r="R54" i="1"/>
  <c r="N54" i="1"/>
  <c r="L54" i="1"/>
  <c r="H54" i="1"/>
  <c r="F54" i="1"/>
  <c r="B54" i="1"/>
  <c r="T54" i="1" s="1"/>
  <c r="V53" i="1"/>
  <c r="U53" i="1"/>
  <c r="S53" i="1"/>
  <c r="P53" i="1"/>
  <c r="R53" i="1" s="1"/>
  <c r="O53" i="1"/>
  <c r="M53" i="1"/>
  <c r="J53" i="1"/>
  <c r="L53" i="1" s="1"/>
  <c r="I53" i="1"/>
  <c r="G53" i="1"/>
  <c r="D53" i="1"/>
  <c r="C53" i="1"/>
  <c r="F53" i="1" s="1"/>
  <c r="X52" i="1"/>
  <c r="T52" i="1"/>
  <c r="R52" i="1"/>
  <c r="Q52" i="1"/>
  <c r="N52" i="1"/>
  <c r="L52" i="1"/>
  <c r="F52" i="1"/>
  <c r="E52" i="1"/>
  <c r="B52" i="1"/>
  <c r="X51" i="1"/>
  <c r="R51" i="1"/>
  <c r="Q51" i="1"/>
  <c r="L51" i="1"/>
  <c r="K51" i="1"/>
  <c r="F51" i="1"/>
  <c r="B51" i="1"/>
  <c r="N51" i="1" s="1"/>
  <c r="X50" i="1"/>
  <c r="T50" i="1"/>
  <c r="R50" i="1"/>
  <c r="Q50" i="1"/>
  <c r="L50" i="1"/>
  <c r="F50" i="1"/>
  <c r="B50" i="1"/>
  <c r="E50" i="1" s="1"/>
  <c r="X49" i="1"/>
  <c r="R49" i="1"/>
  <c r="L49" i="1"/>
  <c r="F49" i="1"/>
  <c r="B49" i="1"/>
  <c r="N49" i="1" s="1"/>
  <c r="X48" i="1"/>
  <c r="R48" i="1"/>
  <c r="L48" i="1"/>
  <c r="F48" i="1"/>
  <c r="B48" i="1"/>
  <c r="Q48" i="1" s="1"/>
  <c r="X47" i="1"/>
  <c r="W47" i="1"/>
  <c r="R47" i="1"/>
  <c r="Q47" i="1"/>
  <c r="L47" i="1"/>
  <c r="K47" i="1"/>
  <c r="H47" i="1"/>
  <c r="F47" i="1"/>
  <c r="E47" i="1"/>
  <c r="B47" i="1"/>
  <c r="N47" i="1" s="1"/>
  <c r="X46" i="1"/>
  <c r="T46" i="1"/>
  <c r="R46" i="1"/>
  <c r="Q46" i="1"/>
  <c r="L46" i="1"/>
  <c r="F46" i="1"/>
  <c r="E46" i="1"/>
  <c r="B46" i="1"/>
  <c r="B45" i="1" s="1"/>
  <c r="V45" i="1"/>
  <c r="X45" i="1" s="1"/>
  <c r="U45" i="1"/>
  <c r="S45" i="1"/>
  <c r="P45" i="1"/>
  <c r="R45" i="1" s="1"/>
  <c r="O45" i="1"/>
  <c r="M45" i="1"/>
  <c r="J45" i="1"/>
  <c r="I45" i="1"/>
  <c r="G45" i="1"/>
  <c r="D45" i="1"/>
  <c r="F45" i="1" s="1"/>
  <c r="C45" i="1"/>
  <c r="X44" i="1"/>
  <c r="R44" i="1"/>
  <c r="L44" i="1"/>
  <c r="F44" i="1"/>
  <c r="B44" i="1"/>
  <c r="T44" i="1" s="1"/>
  <c r="X43" i="1"/>
  <c r="R43" i="1"/>
  <c r="N43" i="1"/>
  <c r="L43" i="1"/>
  <c r="F43" i="1"/>
  <c r="B43" i="1"/>
  <c r="Q43" i="1" s="1"/>
  <c r="X42" i="1"/>
  <c r="R42" i="1"/>
  <c r="L42" i="1"/>
  <c r="F42" i="1"/>
  <c r="B42" i="1"/>
  <c r="T42" i="1" s="1"/>
  <c r="X41" i="1"/>
  <c r="R41" i="1"/>
  <c r="L41" i="1"/>
  <c r="F41" i="1"/>
  <c r="B41" i="1"/>
  <c r="V40" i="1"/>
  <c r="U40" i="1"/>
  <c r="P40" i="1"/>
  <c r="O40" i="1"/>
  <c r="J40" i="1"/>
  <c r="L40" i="1" s="1"/>
  <c r="I40" i="1"/>
  <c r="G40" i="1"/>
  <c r="D40" i="1"/>
  <c r="F40" i="1" s="1"/>
  <c r="C40" i="1"/>
  <c r="X39" i="1"/>
  <c r="T39" i="1"/>
  <c r="R39" i="1"/>
  <c r="Q39" i="1"/>
  <c r="L39" i="1"/>
  <c r="F39" i="1"/>
  <c r="E39" i="1"/>
  <c r="B39" i="1"/>
  <c r="X38" i="1"/>
  <c r="R38" i="1"/>
  <c r="Q38" i="1"/>
  <c r="L38" i="1"/>
  <c r="K38" i="1"/>
  <c r="F38" i="1"/>
  <c r="B38" i="1"/>
  <c r="N38" i="1" s="1"/>
  <c r="X37" i="1"/>
  <c r="T37" i="1"/>
  <c r="R37" i="1"/>
  <c r="Q37" i="1"/>
  <c r="L37" i="1"/>
  <c r="F37" i="1"/>
  <c r="B37" i="1"/>
  <c r="E37" i="1" s="1"/>
  <c r="X36" i="1"/>
  <c r="R36" i="1"/>
  <c r="L36" i="1"/>
  <c r="F36" i="1"/>
  <c r="B36" i="1"/>
  <c r="N36" i="1" s="1"/>
  <c r="X35" i="1"/>
  <c r="R35" i="1"/>
  <c r="L35" i="1"/>
  <c r="F35" i="1"/>
  <c r="B35" i="1"/>
  <c r="Q35" i="1" s="1"/>
  <c r="X34" i="1"/>
  <c r="W34" i="1"/>
  <c r="R34" i="1"/>
  <c r="Q34" i="1"/>
  <c r="L34" i="1"/>
  <c r="K34" i="1"/>
  <c r="H34" i="1"/>
  <c r="F34" i="1"/>
  <c r="E34" i="1"/>
  <c r="B34" i="1"/>
  <c r="N34" i="1" s="1"/>
  <c r="X33" i="1"/>
  <c r="T33" i="1"/>
  <c r="R33" i="1"/>
  <c r="Q33" i="1"/>
  <c r="N33" i="1"/>
  <c r="L33" i="1"/>
  <c r="F33" i="1"/>
  <c r="B33" i="1"/>
  <c r="E33" i="1" s="1"/>
  <c r="X32" i="1"/>
  <c r="R32" i="1"/>
  <c r="L32" i="1"/>
  <c r="F32" i="1"/>
  <c r="B32" i="1"/>
  <c r="N32" i="1" s="1"/>
  <c r="X31" i="1"/>
  <c r="R31" i="1"/>
  <c r="L31" i="1"/>
  <c r="F31" i="1"/>
  <c r="B31" i="1"/>
  <c r="Q31" i="1" s="1"/>
  <c r="X30" i="1"/>
  <c r="R30" i="1"/>
  <c r="L30" i="1"/>
  <c r="K30" i="1"/>
  <c r="H30" i="1"/>
  <c r="F30" i="1"/>
  <c r="B30" i="1"/>
  <c r="N30" i="1" s="1"/>
  <c r="X29" i="1"/>
  <c r="R29" i="1"/>
  <c r="L29" i="1"/>
  <c r="F29" i="1"/>
  <c r="B29" i="1"/>
  <c r="N29" i="1" s="1"/>
  <c r="X28" i="1"/>
  <c r="W28" i="1"/>
  <c r="R28" i="1"/>
  <c r="Q28" i="1"/>
  <c r="L28" i="1"/>
  <c r="K28" i="1"/>
  <c r="H28" i="1"/>
  <c r="F28" i="1"/>
  <c r="E28" i="1"/>
  <c r="B28" i="1"/>
  <c r="N28" i="1" s="1"/>
  <c r="X27" i="1"/>
  <c r="R27" i="1"/>
  <c r="Q27" i="1"/>
  <c r="N27" i="1"/>
  <c r="L27" i="1"/>
  <c r="F27" i="1"/>
  <c r="B27" i="1"/>
  <c r="E27" i="1" s="1"/>
  <c r="V26" i="1"/>
  <c r="U26" i="1"/>
  <c r="S26" i="1"/>
  <c r="R26" i="1"/>
  <c r="P26" i="1"/>
  <c r="O26" i="1"/>
  <c r="M26" i="1"/>
  <c r="J26" i="1"/>
  <c r="I26" i="1"/>
  <c r="G26" i="1"/>
  <c r="D26" i="1"/>
  <c r="C26" i="1"/>
  <c r="X25" i="1"/>
  <c r="R25" i="1"/>
  <c r="N25" i="1"/>
  <c r="L25" i="1"/>
  <c r="K25" i="1"/>
  <c r="H25" i="1"/>
  <c r="F25" i="1"/>
  <c r="E25" i="1"/>
  <c r="B25" i="1"/>
  <c r="Q25" i="1" s="1"/>
  <c r="X24" i="1"/>
  <c r="R24" i="1"/>
  <c r="N24" i="1"/>
  <c r="L24" i="1"/>
  <c r="K24" i="1"/>
  <c r="F24" i="1"/>
  <c r="B24" i="1"/>
  <c r="W24" i="1" s="1"/>
  <c r="X23" i="1"/>
  <c r="R23" i="1"/>
  <c r="N23" i="1"/>
  <c r="L23" i="1"/>
  <c r="H23" i="1"/>
  <c r="F23" i="1"/>
  <c r="E23" i="1"/>
  <c r="B23" i="1"/>
  <c r="Q23" i="1" s="1"/>
  <c r="X22" i="1"/>
  <c r="R22" i="1"/>
  <c r="L22" i="1"/>
  <c r="F22" i="1"/>
  <c r="B22" i="1"/>
  <c r="K22" i="1" s="1"/>
  <c r="X21" i="1"/>
  <c r="R21" i="1"/>
  <c r="L21" i="1"/>
  <c r="L20" i="1" s="1"/>
  <c r="K21" i="1"/>
  <c r="H21" i="1"/>
  <c r="F21" i="1"/>
  <c r="F20" i="1" s="1"/>
  <c r="B21" i="1"/>
  <c r="Q21" i="1" s="1"/>
  <c r="V20" i="1"/>
  <c r="U20" i="1"/>
  <c r="S20" i="1"/>
  <c r="P20" i="1"/>
  <c r="P7" i="1" s="1"/>
  <c r="O20" i="1"/>
  <c r="M20" i="1"/>
  <c r="J20" i="1"/>
  <c r="I20" i="1"/>
  <c r="G20" i="1"/>
  <c r="D20" i="1"/>
  <c r="C20" i="1"/>
  <c r="X19" i="1"/>
  <c r="T19" i="1"/>
  <c r="R19" i="1"/>
  <c r="Q19" i="1"/>
  <c r="N19" i="1"/>
  <c r="L19" i="1"/>
  <c r="K19" i="1"/>
  <c r="H19" i="1"/>
  <c r="F19" i="1"/>
  <c r="E19" i="1"/>
  <c r="B19" i="1"/>
  <c r="W19" i="1" s="1"/>
  <c r="X18" i="1"/>
  <c r="R18" i="1"/>
  <c r="L18" i="1"/>
  <c r="H18" i="1"/>
  <c r="F18" i="1"/>
  <c r="B18" i="1"/>
  <c r="T18" i="1" s="1"/>
  <c r="X17" i="1"/>
  <c r="R17" i="1"/>
  <c r="Q17" i="1"/>
  <c r="N17" i="1"/>
  <c r="L17" i="1"/>
  <c r="H17" i="1"/>
  <c r="F17" i="1"/>
  <c r="B17" i="1"/>
  <c r="W17" i="1" s="1"/>
  <c r="X16" i="1"/>
  <c r="R16" i="1"/>
  <c r="L16" i="1"/>
  <c r="F16" i="1"/>
  <c r="B16" i="1"/>
  <c r="E16" i="1" s="1"/>
  <c r="X15" i="1"/>
  <c r="R15" i="1"/>
  <c r="Q15" i="1"/>
  <c r="N15" i="1"/>
  <c r="L15" i="1"/>
  <c r="H15" i="1"/>
  <c r="F15" i="1"/>
  <c r="B15" i="1"/>
  <c r="W15" i="1" s="1"/>
  <c r="X14" i="1"/>
  <c r="T14" i="1"/>
  <c r="R14" i="1"/>
  <c r="L14" i="1"/>
  <c r="F14" i="1"/>
  <c r="B14" i="1"/>
  <c r="H14" i="1" s="1"/>
  <c r="V13" i="1"/>
  <c r="X13" i="1" s="1"/>
  <c r="U13" i="1"/>
  <c r="S13" i="1"/>
  <c r="P13" i="1"/>
  <c r="R13" i="1" s="1"/>
  <c r="O13" i="1"/>
  <c r="M13" i="1"/>
  <c r="J13" i="1"/>
  <c r="I13" i="1"/>
  <c r="L13" i="1" s="1"/>
  <c r="G13" i="1"/>
  <c r="D13" i="1"/>
  <c r="C13" i="1"/>
  <c r="X12" i="1"/>
  <c r="R12" i="1"/>
  <c r="N12" i="1"/>
  <c r="L12" i="1"/>
  <c r="K12" i="1"/>
  <c r="F12" i="1"/>
  <c r="B12" i="1"/>
  <c r="T12" i="1" s="1"/>
  <c r="X11" i="1"/>
  <c r="R11" i="1"/>
  <c r="L11" i="1"/>
  <c r="F11" i="1"/>
  <c r="B11" i="1"/>
  <c r="Q11" i="1" s="1"/>
  <c r="X10" i="1"/>
  <c r="R10" i="1"/>
  <c r="L10" i="1"/>
  <c r="F10" i="1"/>
  <c r="B10" i="1"/>
  <c r="H10" i="1" s="1"/>
  <c r="V9" i="1"/>
  <c r="V7" i="1" s="1"/>
  <c r="U9" i="1"/>
  <c r="S9" i="1"/>
  <c r="P9" i="1"/>
  <c r="O9" i="1"/>
  <c r="M9" i="1"/>
  <c r="J9" i="1"/>
  <c r="I9" i="1"/>
  <c r="G9" i="1"/>
  <c r="D9" i="1"/>
  <c r="D7" i="1" s="1"/>
  <c r="C9" i="1"/>
  <c r="C7" i="1" s="1"/>
  <c r="W8" i="3" l="1"/>
  <c r="W9" i="2"/>
  <c r="H9" i="2"/>
  <c r="Q9" i="2"/>
  <c r="B7" i="2"/>
  <c r="L7" i="2"/>
  <c r="H7" i="2"/>
  <c r="T7" i="2"/>
  <c r="T9" i="2"/>
  <c r="K9" i="2"/>
  <c r="E48" i="1"/>
  <c r="E74" i="1"/>
  <c r="E31" i="1"/>
  <c r="W32" i="1"/>
  <c r="W49" i="1"/>
  <c r="J7" i="1"/>
  <c r="W21" i="1"/>
  <c r="T30" i="1"/>
  <c r="T35" i="1"/>
  <c r="Q36" i="1"/>
  <c r="Q82" i="1"/>
  <c r="N84" i="1"/>
  <c r="N87" i="1"/>
  <c r="R9" i="1"/>
  <c r="N10" i="1"/>
  <c r="F13" i="1"/>
  <c r="Q14" i="1"/>
  <c r="K15" i="1"/>
  <c r="K17" i="1"/>
  <c r="E18" i="1"/>
  <c r="E21" i="1"/>
  <c r="E20" i="1" s="1"/>
  <c r="B26" i="1"/>
  <c r="W26" i="1" s="1"/>
  <c r="H27" i="1"/>
  <c r="E30" i="1"/>
  <c r="W30" i="1"/>
  <c r="T31" i="1"/>
  <c r="Q32" i="1"/>
  <c r="N37" i="1"/>
  <c r="H38" i="1"/>
  <c r="X40" i="1"/>
  <c r="Q45" i="1"/>
  <c r="T48" i="1"/>
  <c r="Q49" i="1"/>
  <c r="H51" i="1"/>
  <c r="K54" i="1"/>
  <c r="H56" i="1"/>
  <c r="K58" i="1"/>
  <c r="B61" i="1"/>
  <c r="N61" i="1" s="1"/>
  <c r="R61" i="1"/>
  <c r="T66" i="1"/>
  <c r="N67" i="1"/>
  <c r="N69" i="1"/>
  <c r="T74" i="1"/>
  <c r="H79" i="1"/>
  <c r="Q84" i="1"/>
  <c r="T86" i="1"/>
  <c r="Q87" i="1"/>
  <c r="K88" i="1"/>
  <c r="E89" i="1"/>
  <c r="F90" i="1"/>
  <c r="N91" i="1"/>
  <c r="N92" i="1"/>
  <c r="K93" i="1"/>
  <c r="N95" i="1"/>
  <c r="T36" i="1"/>
  <c r="T32" i="1"/>
  <c r="E35" i="1"/>
  <c r="F61" i="1"/>
  <c r="R75" i="1"/>
  <c r="X90" i="1"/>
  <c r="E32" i="1"/>
  <c r="E49" i="1"/>
  <c r="E67" i="1"/>
  <c r="E69" i="1"/>
  <c r="T69" i="1"/>
  <c r="E83" i="1"/>
  <c r="Q18" i="1"/>
  <c r="H36" i="1"/>
  <c r="H66" i="1"/>
  <c r="E81" i="1"/>
  <c r="T88" i="1"/>
  <c r="L9" i="1"/>
  <c r="E15" i="1"/>
  <c r="T15" i="1"/>
  <c r="E17" i="1"/>
  <c r="T17" i="1"/>
  <c r="N21" i="1"/>
  <c r="W23" i="1"/>
  <c r="Q30" i="1"/>
  <c r="H32" i="1"/>
  <c r="K36" i="1"/>
  <c r="T38" i="1"/>
  <c r="K45" i="1"/>
  <c r="N48" i="1"/>
  <c r="H49" i="1"/>
  <c r="T51" i="1"/>
  <c r="W56" i="1"/>
  <c r="L61" i="1"/>
  <c r="Q63" i="1"/>
  <c r="Q65" i="1"/>
  <c r="H67" i="1"/>
  <c r="H69" i="1"/>
  <c r="Q71" i="1"/>
  <c r="Q73" i="1"/>
  <c r="X75" i="1"/>
  <c r="H83" i="1"/>
  <c r="E88" i="1"/>
  <c r="W88" i="1"/>
  <c r="H91" i="1"/>
  <c r="H95" i="1"/>
  <c r="F26" i="1"/>
  <c r="E36" i="1"/>
  <c r="W36" i="1"/>
  <c r="T49" i="1"/>
  <c r="E66" i="1"/>
  <c r="X9" i="1"/>
  <c r="T67" i="1"/>
  <c r="E14" i="1"/>
  <c r="X26" i="1"/>
  <c r="Q29" i="1"/>
  <c r="K44" i="1"/>
  <c r="H45" i="1"/>
  <c r="X53" i="1"/>
  <c r="N60" i="1"/>
  <c r="H74" i="1"/>
  <c r="F85" i="1"/>
  <c r="K10" i="1"/>
  <c r="R20" i="1"/>
  <c r="W25" i="1"/>
  <c r="T28" i="1"/>
  <c r="K32" i="1"/>
  <c r="T34" i="1"/>
  <c r="E38" i="1"/>
  <c r="W38" i="1"/>
  <c r="T47" i="1"/>
  <c r="K49" i="1"/>
  <c r="E51" i="1"/>
  <c r="W51" i="1"/>
  <c r="W60" i="1"/>
  <c r="K67" i="1"/>
  <c r="K69" i="1"/>
  <c r="K91" i="1"/>
  <c r="K95" i="1"/>
  <c r="K99" i="1"/>
  <c r="F7" i="1"/>
  <c r="K94" i="1"/>
  <c r="H94" i="1"/>
  <c r="W94" i="1"/>
  <c r="H100" i="1"/>
  <c r="W100" i="1"/>
  <c r="T100" i="1"/>
  <c r="E100" i="1"/>
  <c r="M7" i="1"/>
  <c r="U7" i="1"/>
  <c r="X7" i="1" s="1"/>
  <c r="F9" i="1"/>
  <c r="E11" i="1"/>
  <c r="T11" i="1"/>
  <c r="T16" i="1"/>
  <c r="W22" i="1"/>
  <c r="K31" i="1"/>
  <c r="H31" i="1"/>
  <c r="W31" i="1"/>
  <c r="K35" i="1"/>
  <c r="H35" i="1"/>
  <c r="W35" i="1"/>
  <c r="K39" i="1"/>
  <c r="H39" i="1"/>
  <c r="W39" i="1"/>
  <c r="K46" i="1"/>
  <c r="H46" i="1"/>
  <c r="W46" i="1"/>
  <c r="K50" i="1"/>
  <c r="H50" i="1"/>
  <c r="W50" i="1"/>
  <c r="Q53" i="1"/>
  <c r="K55" i="1"/>
  <c r="H55" i="1"/>
  <c r="W55" i="1"/>
  <c r="Q57" i="1"/>
  <c r="Q68" i="1"/>
  <c r="N70" i="1"/>
  <c r="K70" i="1"/>
  <c r="W70" i="1"/>
  <c r="H72" i="1"/>
  <c r="H78" i="1"/>
  <c r="W78" i="1"/>
  <c r="T78" i="1"/>
  <c r="E78" i="1"/>
  <c r="Q79" i="1"/>
  <c r="N79" i="1"/>
  <c r="W79" i="1"/>
  <c r="X85" i="1"/>
  <c r="K89" i="1"/>
  <c r="H89" i="1"/>
  <c r="W89" i="1"/>
  <c r="E94" i="1"/>
  <c r="H99" i="1"/>
  <c r="W11" i="1"/>
  <c r="W16" i="1"/>
  <c r="L26" i="1"/>
  <c r="H41" i="1"/>
  <c r="B40" i="1"/>
  <c r="H40" i="1" s="1"/>
  <c r="W41" i="1"/>
  <c r="T41" i="1"/>
  <c r="E41" i="1"/>
  <c r="Q42" i="1"/>
  <c r="N42" i="1"/>
  <c r="W42" i="1"/>
  <c r="H53" i="1"/>
  <c r="N64" i="1"/>
  <c r="K64" i="1"/>
  <c r="W64" i="1"/>
  <c r="K100" i="1"/>
  <c r="G7" i="1"/>
  <c r="O7" i="1"/>
  <c r="Q10" i="1"/>
  <c r="H11" i="1"/>
  <c r="Q12" i="1"/>
  <c r="T23" i="1"/>
  <c r="Q24" i="1"/>
  <c r="E42" i="1"/>
  <c r="E64" i="1"/>
  <c r="Q72" i="1"/>
  <c r="N74" i="1"/>
  <c r="K74" i="1"/>
  <c r="W74" i="1"/>
  <c r="L75" i="1"/>
  <c r="K78" i="1"/>
  <c r="H80" i="1"/>
  <c r="W80" i="1"/>
  <c r="T80" i="1"/>
  <c r="E80" i="1"/>
  <c r="Q81" i="1"/>
  <c r="N81" i="1"/>
  <c r="W81" i="1"/>
  <c r="B96" i="1"/>
  <c r="E96" i="1" s="1"/>
  <c r="X96" i="1"/>
  <c r="N16" i="1"/>
  <c r="K16" i="1"/>
  <c r="K11" i="1"/>
  <c r="B20" i="1"/>
  <c r="W20" i="1" s="1"/>
  <c r="K29" i="1"/>
  <c r="W29" i="1"/>
  <c r="T29" i="1"/>
  <c r="K41" i="1"/>
  <c r="H43" i="1"/>
  <c r="W43" i="1"/>
  <c r="T43" i="1"/>
  <c r="E43" i="1"/>
  <c r="Q44" i="1"/>
  <c r="N44" i="1"/>
  <c r="W44" i="1"/>
  <c r="K57" i="1"/>
  <c r="H57" i="1"/>
  <c r="W57" i="1"/>
  <c r="N68" i="1"/>
  <c r="K68" i="1"/>
  <c r="W68" i="1"/>
  <c r="N94" i="1"/>
  <c r="Q97" i="1"/>
  <c r="N97" i="1"/>
  <c r="W97" i="1"/>
  <c r="N100" i="1"/>
  <c r="I7" i="1"/>
  <c r="B9" i="1"/>
  <c r="E10" i="1"/>
  <c r="T10" i="1"/>
  <c r="E12" i="1"/>
  <c r="W12" i="1"/>
  <c r="N14" i="1"/>
  <c r="K14" i="1"/>
  <c r="W14" i="1"/>
  <c r="H16" i="1"/>
  <c r="X20" i="1"/>
  <c r="E29" i="1"/>
  <c r="N31" i="1"/>
  <c r="K33" i="1"/>
  <c r="H33" i="1"/>
  <c r="W33" i="1"/>
  <c r="N35" i="1"/>
  <c r="K37" i="1"/>
  <c r="H37" i="1"/>
  <c r="W37" i="1"/>
  <c r="N39" i="1"/>
  <c r="R40" i="1"/>
  <c r="H42" i="1"/>
  <c r="E44" i="1"/>
  <c r="L45" i="1"/>
  <c r="N46" i="1"/>
  <c r="K48" i="1"/>
  <c r="H48" i="1"/>
  <c r="W48" i="1"/>
  <c r="N50" i="1"/>
  <c r="K52" i="1"/>
  <c r="H52" i="1"/>
  <c r="W52" i="1"/>
  <c r="N55" i="1"/>
  <c r="E57" i="1"/>
  <c r="N62" i="1"/>
  <c r="K62" i="1"/>
  <c r="W62" i="1"/>
  <c r="H64" i="1"/>
  <c r="E68" i="1"/>
  <c r="N78" i="1"/>
  <c r="K79" i="1"/>
  <c r="K80" i="1"/>
  <c r="H82" i="1"/>
  <c r="W82" i="1"/>
  <c r="T82" i="1"/>
  <c r="E82" i="1"/>
  <c r="Q83" i="1"/>
  <c r="N83" i="1"/>
  <c r="W83" i="1"/>
  <c r="K87" i="1"/>
  <c r="H87" i="1"/>
  <c r="W87" i="1"/>
  <c r="N89" i="1"/>
  <c r="K92" i="1"/>
  <c r="H92" i="1"/>
  <c r="W92" i="1"/>
  <c r="Q94" i="1"/>
  <c r="F96" i="1"/>
  <c r="E97" i="1"/>
  <c r="Q100" i="1"/>
  <c r="H22" i="1"/>
  <c r="H20" i="1" s="1"/>
  <c r="T22" i="1"/>
  <c r="E22" i="1"/>
  <c r="W10" i="1"/>
  <c r="N11" i="1"/>
  <c r="N22" i="1"/>
  <c r="H24" i="1"/>
  <c r="T24" i="1"/>
  <c r="E24" i="1"/>
  <c r="N41" i="1"/>
  <c r="K42" i="1"/>
  <c r="K43" i="1"/>
  <c r="E45" i="1"/>
  <c r="T45" i="1"/>
  <c r="H61" i="1"/>
  <c r="N72" i="1"/>
  <c r="K72" i="1"/>
  <c r="W72" i="1"/>
  <c r="H98" i="1"/>
  <c r="W98" i="1"/>
  <c r="T98" i="1"/>
  <c r="E98" i="1"/>
  <c r="Q99" i="1"/>
  <c r="N99" i="1"/>
  <c r="W99" i="1"/>
  <c r="S7" i="1"/>
  <c r="H12" i="1"/>
  <c r="B13" i="1"/>
  <c r="T13" i="1" s="1"/>
  <c r="Q16" i="1"/>
  <c r="N18" i="1"/>
  <c r="K18" i="1"/>
  <c r="W18" i="1"/>
  <c r="T21" i="1"/>
  <c r="Q22" i="1"/>
  <c r="Q20" i="1" s="1"/>
  <c r="K23" i="1"/>
  <c r="K20" i="1" s="1"/>
  <c r="T25" i="1"/>
  <c r="K27" i="1"/>
  <c r="W27" i="1"/>
  <c r="T27" i="1"/>
  <c r="H29" i="1"/>
  <c r="Q41" i="1"/>
  <c r="H44" i="1"/>
  <c r="N45" i="1"/>
  <c r="W45" i="1"/>
  <c r="K59" i="1"/>
  <c r="H59" i="1"/>
  <c r="W59" i="1"/>
  <c r="Q64" i="1"/>
  <c r="N66" i="1"/>
  <c r="K66" i="1"/>
  <c r="W66" i="1"/>
  <c r="H68" i="1"/>
  <c r="E72" i="1"/>
  <c r="H76" i="1"/>
  <c r="W76" i="1"/>
  <c r="T76" i="1"/>
  <c r="E76" i="1"/>
  <c r="B75" i="1"/>
  <c r="K75" i="1" s="1"/>
  <c r="Q77" i="1"/>
  <c r="N77" i="1"/>
  <c r="W77" i="1"/>
  <c r="N80" i="1"/>
  <c r="K81" i="1"/>
  <c r="K82" i="1"/>
  <c r="H84" i="1"/>
  <c r="W84" i="1"/>
  <c r="T84" i="1"/>
  <c r="E84" i="1"/>
  <c r="B85" i="1"/>
  <c r="E85" i="1" s="1"/>
  <c r="T94" i="1"/>
  <c r="H97" i="1"/>
  <c r="E99" i="1"/>
  <c r="Q54" i="1"/>
  <c r="Q56" i="1"/>
  <c r="Q58" i="1"/>
  <c r="Q60" i="1"/>
  <c r="Q91" i="1"/>
  <c r="Q93" i="1"/>
  <c r="Q95" i="1"/>
  <c r="B53" i="1"/>
  <c r="W53" i="1" s="1"/>
  <c r="E54" i="1"/>
  <c r="E56" i="1"/>
  <c r="E58" i="1"/>
  <c r="E60" i="1"/>
  <c r="B90" i="1"/>
  <c r="E91" i="1"/>
  <c r="E93" i="1"/>
  <c r="E95" i="1"/>
  <c r="Q7" i="2" l="1"/>
  <c r="W7" i="2"/>
  <c r="N7" i="2"/>
  <c r="K7" i="2"/>
  <c r="E7" i="2"/>
  <c r="H26" i="1"/>
  <c r="K26" i="1"/>
  <c r="N26" i="1"/>
  <c r="E26" i="1"/>
  <c r="E61" i="1"/>
  <c r="T26" i="1"/>
  <c r="N20" i="1"/>
  <c r="Q61" i="1"/>
  <c r="W61" i="1"/>
  <c r="K61" i="1"/>
  <c r="Q26" i="1"/>
  <c r="T61" i="1"/>
  <c r="N90" i="1"/>
  <c r="K90" i="1"/>
  <c r="T90" i="1"/>
  <c r="Q90" i="1"/>
  <c r="B7" i="1"/>
  <c r="E7" i="1" s="1"/>
  <c r="E9" i="1"/>
  <c r="K9" i="1"/>
  <c r="K7" i="1"/>
  <c r="N96" i="1"/>
  <c r="K96" i="1"/>
  <c r="E13" i="1"/>
  <c r="L7" i="1"/>
  <c r="Q85" i="1"/>
  <c r="H85" i="1"/>
  <c r="K85" i="1"/>
  <c r="N85" i="1"/>
  <c r="Q7" i="1"/>
  <c r="T40" i="1"/>
  <c r="W40" i="1"/>
  <c r="N40" i="1"/>
  <c r="K40" i="1"/>
  <c r="T85" i="1"/>
  <c r="W9" i="1"/>
  <c r="E75" i="1"/>
  <c r="N75" i="1"/>
  <c r="H75" i="1"/>
  <c r="Q75" i="1"/>
  <c r="H90" i="1"/>
  <c r="W96" i="1"/>
  <c r="W7" i="1"/>
  <c r="T96" i="1"/>
  <c r="W90" i="1"/>
  <c r="E90" i="1"/>
  <c r="T20" i="1"/>
  <c r="Q40" i="1"/>
  <c r="T75" i="1"/>
  <c r="N7" i="1"/>
  <c r="W85" i="1"/>
  <c r="W75" i="1"/>
  <c r="H96" i="1"/>
  <c r="Q96" i="1"/>
  <c r="R7" i="1"/>
  <c r="E40" i="1"/>
  <c r="Q13" i="1"/>
  <c r="H13" i="1"/>
  <c r="K13" i="1"/>
  <c r="H7" i="1"/>
  <c r="H9" i="1"/>
  <c r="K53" i="1"/>
  <c r="T53" i="1"/>
  <c r="N53" i="1"/>
  <c r="E53" i="1"/>
  <c r="W13" i="1"/>
  <c r="N9" i="1"/>
  <c r="N13" i="1"/>
  <c r="T9" i="1"/>
  <c r="Q9" i="1"/>
  <c r="T7" i="1" l="1"/>
</calcChain>
</file>

<file path=xl/sharedStrings.xml><?xml version="1.0" encoding="utf-8"?>
<sst xmlns="http://schemas.openxmlformats.org/spreadsheetml/2006/main" count="451" uniqueCount="132">
  <si>
    <r>
      <rPr>
        <b/>
        <sz val="11"/>
        <rFont val="Arial Narrow"/>
        <family val="2"/>
      </rPr>
      <t>Cuadro No. 9</t>
    </r>
    <r>
      <rPr>
        <sz val="11"/>
        <rFont val="Arial Narrow"/>
        <family val="2"/>
      </rPr>
      <t xml:space="preserve">        MINISTERIO DE SALUD DE PANAMÁ</t>
    </r>
  </si>
  <si>
    <t>DEPARTAMENTO DE VIGILANCIA EPIDEMIOLOGICA / PROGRAMA AMPLIADO DE INMUNIZACIONES</t>
  </si>
  <si>
    <t>COBERTURA Y DESERCIÓN EN MENORES DE 1 AÑO , POR REGIÓN DE SALUD Y DISTRITO DEL AÑO 2016.</t>
  </si>
  <si>
    <t>REGIÓN DE SALUD / DISTRITO</t>
  </si>
  <si>
    <t>CAPTACIÓN DE NIÑOS CON BCG</t>
  </si>
  <si>
    <t>POLIO + HEXA</t>
  </si>
  <si>
    <t>B.C.G.</t>
  </si>
  <si>
    <t>PENTAVALENTE + HEXA</t>
  </si>
  <si>
    <t>HEPATITIS B</t>
  </si>
  <si>
    <t>ROTAVIRUS</t>
  </si>
  <si>
    <t>INFLUENZA</t>
  </si>
  <si>
    <t>NEUMOCOCO</t>
  </si>
  <si>
    <t>3era:</t>
  </si>
  <si>
    <t>1era.</t>
  </si>
  <si>
    <t>COB.</t>
  </si>
  <si>
    <t>DES.</t>
  </si>
  <si>
    <t>3era.</t>
  </si>
  <si>
    <t>2da.</t>
  </si>
  <si>
    <t>3ra.</t>
  </si>
  <si>
    <t>Dosis</t>
  </si>
  <si>
    <t>%</t>
  </si>
  <si>
    <t>TOTALES</t>
  </si>
  <si>
    <t>Bocas del Toro</t>
  </si>
  <si>
    <t>Bocas del Toro…………</t>
  </si>
  <si>
    <t>Changuinola…………..</t>
  </si>
  <si>
    <t>Chiriquí Grande………..</t>
  </si>
  <si>
    <t>Coclé</t>
  </si>
  <si>
    <t>Aguadulce………………</t>
  </si>
  <si>
    <t>Antón………………….</t>
  </si>
  <si>
    <t>La Pintada…………….</t>
  </si>
  <si>
    <t>Natá………………………</t>
  </si>
  <si>
    <t>Olá…………………….</t>
  </si>
  <si>
    <t>Penonomé……………..</t>
  </si>
  <si>
    <t>Colón</t>
  </si>
  <si>
    <t>Colón……………….</t>
  </si>
  <si>
    <t>Chagres……………….</t>
  </si>
  <si>
    <t>Donoso…………………</t>
  </si>
  <si>
    <t>Portobelo……………..</t>
  </si>
  <si>
    <t>Santa Isabel…………..</t>
  </si>
  <si>
    <t>Chiriquí</t>
  </si>
  <si>
    <t>Alanje……………..</t>
  </si>
  <si>
    <t>Barú………………….</t>
  </si>
  <si>
    <t>Boquerón……………</t>
  </si>
  <si>
    <t>Boquete…………………</t>
  </si>
  <si>
    <t>Bugaba…………….</t>
  </si>
  <si>
    <t>David………………….</t>
  </si>
  <si>
    <t>Dolega……………..</t>
  </si>
  <si>
    <t>Gualaca………………..</t>
  </si>
  <si>
    <t>Remedios…………….</t>
  </si>
  <si>
    <t>Renacimiento…………</t>
  </si>
  <si>
    <t>San Félix…………….</t>
  </si>
  <si>
    <t>San Lorenzo…………..</t>
  </si>
  <si>
    <t>Tolé…………………</t>
  </si>
  <si>
    <t>Darién</t>
  </si>
  <si>
    <t>Chepigana…………….</t>
  </si>
  <si>
    <t>Pinogana……………..</t>
  </si>
  <si>
    <t>Cémaco…………….</t>
  </si>
  <si>
    <t>Sambú…………….</t>
  </si>
  <si>
    <t>Herrera</t>
  </si>
  <si>
    <t>Chitré…………………</t>
  </si>
  <si>
    <t>Las Minas…………….</t>
  </si>
  <si>
    <t>Los Pozos……………</t>
  </si>
  <si>
    <t>Ocú………………..</t>
  </si>
  <si>
    <t>Parita…………………</t>
  </si>
  <si>
    <t>Pesé…………………</t>
  </si>
  <si>
    <t>Santa María…………..</t>
  </si>
  <si>
    <t>Los Santos</t>
  </si>
  <si>
    <t>Guararé……………..</t>
  </si>
  <si>
    <t>Las Tablas…………….</t>
  </si>
  <si>
    <t>Los Santos………….</t>
  </si>
  <si>
    <t>Macaracas……………</t>
  </si>
  <si>
    <t>Pedasí………………..</t>
  </si>
  <si>
    <t>Pocrí………………</t>
  </si>
  <si>
    <t>Tonosí……………….</t>
  </si>
  <si>
    <t>Veraguas</t>
  </si>
  <si>
    <t>Atalaya………………</t>
  </si>
  <si>
    <t>Calobre……………..</t>
  </si>
  <si>
    <t>Cañazas……………….</t>
  </si>
  <si>
    <t>La Mesa……………..</t>
  </si>
  <si>
    <t>Las Palmas…………..</t>
  </si>
  <si>
    <t>Montijo………………..</t>
  </si>
  <si>
    <t>Río de Jesús…………….</t>
  </si>
  <si>
    <t>San Francisco………..</t>
  </si>
  <si>
    <t>Santa Fe……………….</t>
  </si>
  <si>
    <t>Santiago…………….</t>
  </si>
  <si>
    <t>Soná…………………</t>
  </si>
  <si>
    <t>Mariato…………………</t>
  </si>
  <si>
    <t>Guna Yala</t>
  </si>
  <si>
    <t>Ngobe Buglé</t>
  </si>
  <si>
    <t>Besiko…………………</t>
  </si>
  <si>
    <t>Mirono………………..</t>
  </si>
  <si>
    <t>Muna………………….</t>
  </si>
  <si>
    <t>Nole Duima……………</t>
  </si>
  <si>
    <t>Ñurum………………….</t>
  </si>
  <si>
    <t>Kankintú………………</t>
  </si>
  <si>
    <t>Kusapín………………</t>
  </si>
  <si>
    <t>Jirondai………………</t>
  </si>
  <si>
    <t>Santa Catalina………….</t>
  </si>
  <si>
    <t>Panamá Este</t>
  </si>
  <si>
    <t>Balboa………………</t>
  </si>
  <si>
    <t>Chepo……………………</t>
  </si>
  <si>
    <t>Chimán………………</t>
  </si>
  <si>
    <t>Panamá(Pac/S.Martin)..</t>
  </si>
  <si>
    <t>Panamá Oeste</t>
  </si>
  <si>
    <t>Arraiján………………..</t>
  </si>
  <si>
    <t>Capira…………………</t>
  </si>
  <si>
    <t>Chame………………..</t>
  </si>
  <si>
    <t>La Chorrera…………..</t>
  </si>
  <si>
    <t>San Carlos……………</t>
  </si>
  <si>
    <t>Metropolitana</t>
  </si>
  <si>
    <t>Panamá…………….</t>
  </si>
  <si>
    <t>Taboga………………</t>
  </si>
  <si>
    <t>San Miguelito</t>
  </si>
  <si>
    <t>Panamá Norte</t>
  </si>
  <si>
    <t>Cobertura Calculada con Dosis de BCG aplicadas en el 2014.</t>
  </si>
  <si>
    <t>Fuente Institucional: Depto. de Registros y Estadísticas de Salud del  Programa Ampliado de Inmunizaciones</t>
  </si>
  <si>
    <r>
      <rPr>
        <b/>
        <sz val="11"/>
        <rFont val="Arial Narrow"/>
        <family val="2"/>
      </rPr>
      <t>Cuadro No. 9.2</t>
    </r>
    <r>
      <rPr>
        <sz val="11"/>
        <rFont val="Arial Narrow"/>
        <family val="2"/>
      </rPr>
      <t xml:space="preserve">        MINISTERIO DE SALUD DE PANAMÁ</t>
    </r>
  </si>
  <si>
    <t>COBERTURA Y DESERCIÓN EN MENORES DE 1 AÑO , POR REGIÓN DE SALUD Y DISTRITO DEL AÑO 2015.</t>
  </si>
  <si>
    <t>DOSIS DE BCG</t>
  </si>
  <si>
    <r>
      <rPr>
        <b/>
        <sz val="11"/>
        <rFont val="Arial Narrow"/>
        <family val="2"/>
      </rPr>
      <t>Cuadro No. 8</t>
    </r>
    <r>
      <rPr>
        <sz val="11"/>
        <rFont val="Arial Narrow"/>
        <family val="2"/>
      </rPr>
      <t xml:space="preserve">        MINISTERIO DE SALUD DE PANAMÁ</t>
    </r>
  </si>
  <si>
    <t>DEPARTAMENTO DE VIGILANCIA / PROGRAMA AMPLIADO DE INMUNIZACIONES</t>
  </si>
  <si>
    <t>COBERTURA Y DESERCIÓN EN MENORES DE 1 AÑO , POR REGIÓN DE SALUD Y DISTRITO DEL AÑO 2014.</t>
  </si>
  <si>
    <t>2ra.</t>
  </si>
  <si>
    <t xml:space="preserve">             Total……………..</t>
  </si>
  <si>
    <t>Chame…………………</t>
  </si>
  <si>
    <t>Capira…………………..</t>
  </si>
  <si>
    <t>Chorrera………………..</t>
  </si>
  <si>
    <t>Arraiján………………</t>
  </si>
  <si>
    <t>Kuna Yala</t>
  </si>
  <si>
    <t>Ñurun………………….</t>
  </si>
  <si>
    <t>Kusapin………………</t>
  </si>
  <si>
    <t>Cobertura Calculada con  Nacidos Vivos del Año 2013.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</si>
</sst>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_ ;[Red]\-0.0\ "/>
    <numFmt numFmtId="165" formatCode="0.0"/>
    <numFmt numFmtId="166" formatCode="0_ ;[Red]\-0\ "/>
    <numFmt numFmtId="167" formatCode="_-[$€-2]* #,##0.00_-;\-[$€-2]* #,##0.00_-;_-[$€-2]* &quot;-&quot;??_-"/>
    <numFmt numFmtId="168" formatCode="_-* #,##0.00_-;\-* #,##0.00_-;_-* &quot;-&quot;??_-;_-@_-"/>
  </numFmts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name val="Arial Narrow"/>
      <family val="2"/>
    </font>
    <font>
      <b/>
      <sz val="11"/>
      <name val="Arial Narrow"/>
      <family val="2"/>
    </font>
    <font>
      <sz val="12"/>
      <name val="Arial Narrow"/>
      <family val="2"/>
    </font>
    <font>
      <sz val="11"/>
      <color indexed="8"/>
      <name val="Arial Narrow"/>
      <family val="2"/>
    </font>
    <font>
      <b/>
      <sz val="11"/>
      <color indexed="8"/>
      <name val="Arial Narrow"/>
      <family val="2"/>
    </font>
    <font>
      <b/>
      <sz val="10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8"/>
      <name val="Arial Narrow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color indexed="8"/>
      <name val="Arial Narrow"/>
      <family val="2"/>
    </font>
    <font>
      <sz val="11"/>
      <name val="Arial"/>
      <family val="2"/>
    </font>
    <font>
      <b/>
      <sz val="11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40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/>
      <bottom/>
      <diagonal/>
    </border>
  </borders>
  <cellStyleXfs count="26">
    <xf numFmtId="0" fontId="0" fillId="0" borderId="0"/>
    <xf numFmtId="0" fontId="1" fillId="3" borderId="0" applyNumberFormat="0" applyBorder="0" applyAlignment="0" applyProtection="0"/>
    <xf numFmtId="0" fontId="1" fillId="5" borderId="0" applyNumberFormat="0" applyBorder="0" applyAlignment="0" applyProtection="0"/>
    <xf numFmtId="0" fontId="1" fillId="7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8" borderId="0" applyNumberFormat="0" applyBorder="0" applyAlignment="0" applyProtection="0"/>
    <xf numFmtId="0" fontId="1" fillId="10" borderId="0" applyNumberFormat="0" applyBorder="0" applyAlignment="0" applyProtection="0"/>
    <xf numFmtId="0" fontId="1" fillId="12" borderId="0" applyNumberFormat="0" applyBorder="0" applyAlignment="0" applyProtection="0"/>
    <xf numFmtId="0" fontId="1" fillId="14" borderId="0" applyNumberFormat="0" applyBorder="0" applyAlignment="0" applyProtection="0"/>
    <xf numFmtId="167" fontId="12" fillId="0" borderId="0" applyFont="0" applyFill="0" applyBorder="0" applyAlignment="0" applyProtection="0"/>
    <xf numFmtId="0" fontId="1" fillId="0" borderId="0"/>
    <xf numFmtId="0" fontId="12" fillId="0" borderId="0"/>
    <xf numFmtId="0" fontId="12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" fillId="0" borderId="0"/>
    <xf numFmtId="0" fontId="13" fillId="2" borderId="1" applyNumberFormat="0" applyFont="0" applyAlignment="0" applyProtection="0"/>
    <xf numFmtId="0" fontId="1" fillId="2" borderId="1" applyNumberFormat="0" applyFont="0" applyAlignment="0" applyProtection="0"/>
    <xf numFmtId="168" fontId="12" fillId="0" borderId="0" applyFont="0" applyFill="0" applyBorder="0" applyAlignment="0" applyProtection="0"/>
  </cellStyleXfs>
  <cellXfs count="298">
    <xf numFmtId="0" fontId="0" fillId="0" borderId="0" xfId="0"/>
    <xf numFmtId="0" fontId="4" fillId="0" borderId="0" xfId="0" applyFont="1" applyBorder="1"/>
    <xf numFmtId="1" fontId="6" fillId="15" borderId="10" xfId="0" applyNumberFormat="1" applyFont="1" applyFill="1" applyBorder="1" applyAlignment="1">
      <alignment horizontal="center"/>
    </xf>
    <xf numFmtId="1" fontId="6" fillId="15" borderId="11" xfId="0" applyNumberFormat="1" applyFont="1" applyFill="1" applyBorder="1" applyAlignment="1">
      <alignment horizontal="center"/>
    </xf>
    <xf numFmtId="164" fontId="6" fillId="15" borderId="11" xfId="0" applyNumberFormat="1" applyFont="1" applyFill="1" applyBorder="1" applyAlignment="1">
      <alignment horizontal="center"/>
    </xf>
    <xf numFmtId="164" fontId="6" fillId="15" borderId="12" xfId="0" applyNumberFormat="1" applyFont="1" applyFill="1" applyBorder="1" applyAlignment="1">
      <alignment horizontal="center"/>
    </xf>
    <xf numFmtId="165" fontId="6" fillId="15" borderId="12" xfId="0" applyNumberFormat="1" applyFont="1" applyFill="1" applyBorder="1" applyAlignment="1">
      <alignment horizontal="center"/>
    </xf>
    <xf numFmtId="164" fontId="3" fillId="15" borderId="12" xfId="0" applyNumberFormat="1" applyFont="1" applyFill="1" applyBorder="1" applyAlignment="1">
      <alignment horizontal="center"/>
    </xf>
    <xf numFmtId="1" fontId="6" fillId="0" borderId="10" xfId="0" applyNumberFormat="1" applyFont="1" applyFill="1" applyBorder="1" applyAlignment="1">
      <alignment horizontal="center"/>
    </xf>
    <xf numFmtId="164" fontId="3" fillId="0" borderId="12" xfId="0" applyNumberFormat="1" applyFont="1" applyFill="1" applyBorder="1" applyAlignment="1">
      <alignment horizontal="center"/>
    </xf>
    <xf numFmtId="164" fontId="6" fillId="15" borderId="13" xfId="0" applyNumberFormat="1" applyFont="1" applyFill="1" applyBorder="1" applyAlignment="1">
      <alignment horizontal="center"/>
    </xf>
    <xf numFmtId="1" fontId="6" fillId="15" borderId="16" xfId="0" applyNumberFormat="1" applyFont="1" applyFill="1" applyBorder="1" applyAlignment="1">
      <alignment horizontal="center"/>
    </xf>
    <xf numFmtId="1" fontId="6" fillId="15" borderId="17" xfId="0" applyNumberFormat="1" applyFont="1" applyFill="1" applyBorder="1" applyAlignment="1">
      <alignment horizontal="center"/>
    </xf>
    <xf numFmtId="164" fontId="6" fillId="15" borderId="19" xfId="0" applyNumberFormat="1" applyFont="1" applyFill="1" applyBorder="1" applyAlignment="1">
      <alignment horizontal="center"/>
    </xf>
    <xf numFmtId="165" fontId="6" fillId="15" borderId="19" xfId="0" applyNumberFormat="1" applyFont="1" applyFill="1" applyBorder="1" applyAlignment="1">
      <alignment horizontal="center"/>
    </xf>
    <xf numFmtId="164" fontId="6" fillId="15" borderId="17" xfId="0" applyNumberFormat="1" applyFont="1" applyFill="1" applyBorder="1" applyAlignment="1">
      <alignment horizontal="center"/>
    </xf>
    <xf numFmtId="164" fontId="3" fillId="15" borderId="19" xfId="0" applyNumberFormat="1" applyFont="1" applyFill="1" applyBorder="1" applyAlignment="1">
      <alignment horizontal="center"/>
    </xf>
    <xf numFmtId="1" fontId="6" fillId="0" borderId="16" xfId="0" applyNumberFormat="1" applyFont="1" applyFill="1" applyBorder="1" applyAlignment="1">
      <alignment horizontal="center"/>
    </xf>
    <xf numFmtId="164" fontId="3" fillId="0" borderId="19" xfId="0" applyNumberFormat="1" applyFont="1" applyFill="1" applyBorder="1" applyAlignment="1">
      <alignment horizontal="center"/>
    </xf>
    <xf numFmtId="164" fontId="6" fillId="15" borderId="20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1" fontId="9" fillId="0" borderId="0" xfId="0" applyNumberFormat="1" applyFont="1" applyFill="1" applyBorder="1" applyAlignment="1">
      <alignment horizontal="center"/>
    </xf>
    <xf numFmtId="164" fontId="9" fillId="0" borderId="0" xfId="0" applyNumberFormat="1" applyFont="1" applyFill="1" applyBorder="1" applyAlignment="1">
      <alignment horizontal="right"/>
    </xf>
    <xf numFmtId="165" fontId="9" fillId="0" borderId="0" xfId="0" applyNumberFormat="1" applyFont="1" applyFill="1" applyBorder="1" applyAlignment="1">
      <alignment horizontal="right"/>
    </xf>
    <xf numFmtId="0" fontId="6" fillId="17" borderId="0" xfId="0" applyFont="1" applyFill="1" applyBorder="1" applyAlignment="1">
      <alignment horizontal="left" vertical="center" indent="1"/>
    </xf>
    <xf numFmtId="1" fontId="6" fillId="17" borderId="9" xfId="0" applyNumberFormat="1" applyFont="1" applyFill="1" applyBorder="1" applyAlignment="1">
      <alignment horizontal="center"/>
    </xf>
    <xf numFmtId="1" fontId="6" fillId="17" borderId="27" xfId="0" applyNumberFormat="1" applyFont="1" applyFill="1" applyBorder="1" applyAlignment="1">
      <alignment horizontal="center"/>
    </xf>
    <xf numFmtId="1" fontId="6" fillId="17" borderId="18" xfId="0" applyNumberFormat="1" applyFont="1" applyFill="1" applyBorder="1" applyAlignment="1">
      <alignment horizontal="center"/>
    </xf>
    <xf numFmtId="164" fontId="6" fillId="17" borderId="18" xfId="0" applyNumberFormat="1" applyFont="1" applyFill="1" applyBorder="1" applyAlignment="1">
      <alignment horizontal="right"/>
    </xf>
    <xf numFmtId="164" fontId="6" fillId="17" borderId="28" xfId="0" applyNumberFormat="1" applyFont="1" applyFill="1" applyBorder="1" applyAlignment="1">
      <alignment horizontal="right"/>
    </xf>
    <xf numFmtId="165" fontId="3" fillId="17" borderId="28" xfId="0" applyNumberFormat="1" applyFont="1" applyFill="1" applyBorder="1" applyAlignment="1">
      <alignment horizontal="right"/>
    </xf>
    <xf numFmtId="164" fontId="6" fillId="17" borderId="29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left" indent="2"/>
    </xf>
    <xf numFmtId="0" fontId="5" fillId="0" borderId="9" xfId="0" applyFont="1" applyFill="1" applyBorder="1" applyAlignment="1">
      <alignment horizontal="center"/>
    </xf>
    <xf numFmtId="1" fontId="5" fillId="0" borderId="27" xfId="0" applyNumberFormat="1" applyFont="1" applyFill="1" applyBorder="1" applyAlignment="1">
      <alignment horizontal="center"/>
    </xf>
    <xf numFmtId="1" fontId="5" fillId="0" borderId="18" xfId="0" applyNumberFormat="1" applyFont="1" applyFill="1" applyBorder="1" applyAlignment="1">
      <alignment horizontal="center"/>
    </xf>
    <xf numFmtId="164" fontId="5" fillId="0" borderId="18" xfId="0" applyNumberFormat="1" applyFont="1" applyFill="1" applyBorder="1" applyAlignment="1">
      <alignment horizontal="right"/>
    </xf>
    <xf numFmtId="164" fontId="5" fillId="0" borderId="28" xfId="0" applyNumberFormat="1" applyFont="1" applyFill="1" applyBorder="1" applyAlignment="1">
      <alignment horizontal="right"/>
    </xf>
    <xf numFmtId="1" fontId="5" fillId="0" borderId="27" xfId="0" applyNumberFormat="1" applyFont="1" applyFill="1" applyBorder="1" applyAlignment="1" applyProtection="1">
      <alignment horizontal="center"/>
      <protection locked="0"/>
    </xf>
    <xf numFmtId="165" fontId="2" fillId="0" borderId="28" xfId="0" applyNumberFormat="1" applyFont="1" applyFill="1" applyBorder="1" applyAlignment="1">
      <alignment horizontal="right"/>
    </xf>
    <xf numFmtId="1" fontId="2" fillId="0" borderId="27" xfId="0" applyNumberFormat="1" applyFont="1" applyFill="1" applyBorder="1" applyAlignment="1">
      <alignment horizontal="center"/>
    </xf>
    <xf numFmtId="1" fontId="2" fillId="0" borderId="18" xfId="0" applyNumberFormat="1" applyFont="1" applyFill="1" applyBorder="1" applyAlignment="1">
      <alignment horizontal="center"/>
    </xf>
    <xf numFmtId="166" fontId="5" fillId="0" borderId="27" xfId="0" applyNumberFormat="1" applyFont="1" applyFill="1" applyBorder="1" applyAlignment="1">
      <alignment horizontal="right"/>
    </xf>
    <xf numFmtId="166" fontId="5" fillId="0" borderId="18" xfId="0" applyNumberFormat="1" applyFont="1" applyFill="1" applyBorder="1" applyAlignment="1">
      <alignment horizontal="right"/>
    </xf>
    <xf numFmtId="164" fontId="5" fillId="0" borderId="29" xfId="0" applyNumberFormat="1" applyFont="1" applyFill="1" applyBorder="1" applyAlignment="1">
      <alignment horizontal="right"/>
    </xf>
    <xf numFmtId="0" fontId="4" fillId="0" borderId="0" xfId="0" applyFont="1" applyFill="1" applyBorder="1"/>
    <xf numFmtId="164" fontId="5" fillId="15" borderId="29" xfId="0" applyNumberFormat="1" applyFont="1" applyFill="1" applyBorder="1" applyAlignment="1">
      <alignment horizontal="right"/>
    </xf>
    <xf numFmtId="0" fontId="0" fillId="0" borderId="0" xfId="0" applyNumberFormat="1"/>
    <xf numFmtId="165" fontId="6" fillId="17" borderId="28" xfId="0" applyNumberFormat="1" applyFont="1" applyFill="1" applyBorder="1" applyAlignment="1">
      <alignment horizontal="right"/>
    </xf>
    <xf numFmtId="1" fontId="6" fillId="17" borderId="27" xfId="0" applyNumberFormat="1" applyFont="1" applyFill="1" applyBorder="1" applyAlignment="1">
      <alignment horizontal="right"/>
    </xf>
    <xf numFmtId="1" fontId="6" fillId="17" borderId="18" xfId="0" applyNumberFormat="1" applyFont="1" applyFill="1" applyBorder="1" applyAlignment="1">
      <alignment horizontal="right"/>
    </xf>
    <xf numFmtId="165" fontId="5" fillId="0" borderId="28" xfId="0" applyNumberFormat="1" applyFont="1" applyFill="1" applyBorder="1" applyAlignment="1">
      <alignment horizontal="right"/>
    </xf>
    <xf numFmtId="0" fontId="6" fillId="17" borderId="9" xfId="0" applyFont="1" applyFill="1" applyBorder="1" applyAlignment="1">
      <alignment horizontal="center" vertical="center"/>
    </xf>
    <xf numFmtId="1" fontId="6" fillId="17" borderId="27" xfId="0" applyNumberFormat="1" applyFont="1" applyFill="1" applyBorder="1" applyAlignment="1" applyProtection="1">
      <alignment horizontal="center"/>
      <protection locked="0"/>
    </xf>
    <xf numFmtId="1" fontId="3" fillId="17" borderId="27" xfId="0" applyNumberFormat="1" applyFont="1" applyFill="1" applyBorder="1" applyAlignment="1">
      <alignment horizontal="center"/>
    </xf>
    <xf numFmtId="1" fontId="3" fillId="17" borderId="18" xfId="0" applyNumberFormat="1" applyFont="1" applyFill="1" applyBorder="1" applyAlignment="1">
      <alignment horizontal="center"/>
    </xf>
    <xf numFmtId="166" fontId="6" fillId="17" borderId="27" xfId="0" applyNumberFormat="1" applyFont="1" applyFill="1" applyBorder="1" applyAlignment="1">
      <alignment horizontal="right"/>
    </xf>
    <xf numFmtId="166" fontId="6" fillId="17" borderId="18" xfId="0" applyNumberFormat="1" applyFont="1" applyFill="1" applyBorder="1" applyAlignment="1">
      <alignment horizontal="right"/>
    </xf>
    <xf numFmtId="0" fontId="3" fillId="17" borderId="0" xfId="0" applyFont="1" applyFill="1" applyBorder="1" applyAlignment="1">
      <alignment horizontal="left" vertical="center" indent="1"/>
    </xf>
    <xf numFmtId="0" fontId="2" fillId="0" borderId="0" xfId="0" applyFont="1" applyFill="1" applyBorder="1" applyAlignment="1">
      <alignment horizontal="left" indent="2"/>
    </xf>
    <xf numFmtId="0" fontId="2" fillId="0" borderId="9" xfId="0" applyFont="1" applyFill="1" applyBorder="1" applyAlignment="1">
      <alignment horizontal="center"/>
    </xf>
    <xf numFmtId="1" fontId="5" fillId="0" borderId="9" xfId="0" applyNumberFormat="1" applyFont="1" applyFill="1" applyBorder="1" applyAlignment="1">
      <alignment horizontal="center"/>
    </xf>
    <xf numFmtId="0" fontId="6" fillId="17" borderId="30" xfId="0" applyFont="1" applyFill="1" applyBorder="1" applyAlignment="1">
      <alignment horizontal="left" vertical="center" indent="1"/>
    </xf>
    <xf numFmtId="0" fontId="6" fillId="17" borderId="31" xfId="0" applyFont="1" applyFill="1" applyBorder="1" applyAlignment="1">
      <alignment horizontal="center" vertical="center"/>
    </xf>
    <xf numFmtId="1" fontId="6" fillId="17" borderId="16" xfId="0" applyNumberFormat="1" applyFont="1" applyFill="1" applyBorder="1" applyAlignment="1">
      <alignment horizontal="center"/>
    </xf>
    <xf numFmtId="1" fontId="6" fillId="17" borderId="17" xfId="0" applyNumberFormat="1" applyFont="1" applyFill="1" applyBorder="1" applyAlignment="1">
      <alignment horizontal="center"/>
    </xf>
    <xf numFmtId="164" fontId="6" fillId="17" borderId="17" xfId="0" applyNumberFormat="1" applyFont="1" applyFill="1" applyBorder="1" applyAlignment="1">
      <alignment horizontal="right"/>
    </xf>
    <xf numFmtId="164" fontId="6" fillId="17" borderId="19" xfId="0" applyNumberFormat="1" applyFont="1" applyFill="1" applyBorder="1" applyAlignment="1">
      <alignment horizontal="right"/>
    </xf>
    <xf numFmtId="165" fontId="3" fillId="17" borderId="19" xfId="0" applyNumberFormat="1" applyFont="1" applyFill="1" applyBorder="1" applyAlignment="1">
      <alignment horizontal="right"/>
    </xf>
    <xf numFmtId="164" fontId="6" fillId="17" borderId="20" xfId="0" applyNumberFormat="1" applyFont="1" applyFill="1" applyBorder="1" applyAlignment="1">
      <alignment horizontal="right"/>
    </xf>
    <xf numFmtId="0" fontId="10" fillId="0" borderId="0" xfId="0" applyFont="1" applyFill="1" applyBorder="1"/>
    <xf numFmtId="1" fontId="4" fillId="0" borderId="0" xfId="0" applyNumberFormat="1" applyFont="1" applyFill="1"/>
    <xf numFmtId="164" fontId="4" fillId="0" borderId="0" xfId="0" applyNumberFormat="1" applyFont="1" applyFill="1"/>
    <xf numFmtId="165" fontId="4" fillId="0" borderId="0" xfId="0" applyNumberFormat="1" applyFont="1" applyFill="1"/>
    <xf numFmtId="1" fontId="8" fillId="0" borderId="0" xfId="0" applyNumberFormat="1" applyFont="1" applyFill="1" applyBorder="1"/>
    <xf numFmtId="164" fontId="4" fillId="0" borderId="0" xfId="0" applyNumberFormat="1" applyFont="1" applyFill="1" applyBorder="1"/>
    <xf numFmtId="1" fontId="4" fillId="0" borderId="0" xfId="0" applyNumberFormat="1" applyFont="1"/>
    <xf numFmtId="0" fontId="4" fillId="0" borderId="0" xfId="0" applyFont="1"/>
    <xf numFmtId="0" fontId="4" fillId="0" borderId="0" xfId="0" applyFont="1" applyFill="1"/>
    <xf numFmtId="0" fontId="8" fillId="0" borderId="0" xfId="0" applyFont="1" applyFill="1" applyBorder="1"/>
    <xf numFmtId="164" fontId="8" fillId="0" borderId="0" xfId="0" applyNumberFormat="1" applyFont="1" applyFill="1"/>
    <xf numFmtId="0" fontId="8" fillId="0" borderId="0" xfId="0" applyFont="1" applyFill="1"/>
    <xf numFmtId="1" fontId="4" fillId="0" borderId="0" xfId="0" applyNumberFormat="1" applyFont="1" applyFill="1" applyBorder="1"/>
    <xf numFmtId="165" fontId="4" fillId="0" borderId="0" xfId="0" applyNumberFormat="1" applyFont="1" applyFill="1" applyAlignment="1">
      <alignment vertical="center"/>
    </xf>
    <xf numFmtId="1" fontId="8" fillId="0" borderId="0" xfId="0" applyNumberFormat="1" applyFont="1" applyFill="1"/>
    <xf numFmtId="165" fontId="8" fillId="0" borderId="0" xfId="0" applyNumberFormat="1" applyFont="1" applyFill="1"/>
    <xf numFmtId="165" fontId="4" fillId="0" borderId="0" xfId="0" applyNumberFormat="1" applyFont="1"/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11" fillId="0" borderId="0" xfId="0" applyNumberFormat="1" applyFont="1" applyFill="1" applyBorder="1" applyAlignment="1" applyProtection="1">
      <alignment horizontal="left"/>
    </xf>
    <xf numFmtId="0" fontId="2" fillId="15" borderId="0" xfId="0" applyFont="1" applyFill="1" applyBorder="1" applyAlignment="1">
      <alignment horizontal="center"/>
    </xf>
    <xf numFmtId="0" fontId="6" fillId="15" borderId="4" xfId="0" applyFont="1" applyFill="1" applyBorder="1" applyAlignment="1">
      <alignment horizontal="center" vertical="center"/>
    </xf>
    <xf numFmtId="0" fontId="6" fillId="15" borderId="5" xfId="0" applyFont="1" applyFill="1" applyBorder="1" applyAlignment="1">
      <alignment horizontal="center" vertical="center"/>
    </xf>
    <xf numFmtId="0" fontId="6" fillId="15" borderId="6" xfId="0" applyFont="1" applyFill="1" applyBorder="1" applyAlignment="1">
      <alignment horizontal="center" vertical="center"/>
    </xf>
    <xf numFmtId="1" fontId="6" fillId="15" borderId="4" xfId="0" applyNumberFormat="1" applyFont="1" applyFill="1" applyBorder="1" applyAlignment="1">
      <alignment horizontal="center" vertical="center"/>
    </xf>
    <xf numFmtId="1" fontId="6" fillId="15" borderId="6" xfId="0" applyNumberFormat="1" applyFont="1" applyFill="1" applyBorder="1" applyAlignment="1">
      <alignment horizontal="center" vertical="center"/>
    </xf>
    <xf numFmtId="0" fontId="3" fillId="15" borderId="4" xfId="0" applyFont="1" applyFill="1" applyBorder="1" applyAlignment="1">
      <alignment horizontal="center" vertical="center"/>
    </xf>
    <xf numFmtId="0" fontId="3" fillId="15" borderId="5" xfId="0" applyFont="1" applyFill="1" applyBorder="1" applyAlignment="1">
      <alignment horizontal="center" vertical="center"/>
    </xf>
    <xf numFmtId="0" fontId="3" fillId="15" borderId="6" xfId="0" applyFont="1" applyFill="1" applyBorder="1" applyAlignment="1">
      <alignment horizontal="center" vertical="center"/>
    </xf>
    <xf numFmtId="0" fontId="7" fillId="15" borderId="4" xfId="0" applyFont="1" applyFill="1" applyBorder="1" applyAlignment="1">
      <alignment horizontal="center" vertical="center"/>
    </xf>
    <xf numFmtId="0" fontId="7" fillId="15" borderId="6" xfId="0" applyFont="1" applyFill="1" applyBorder="1" applyAlignment="1">
      <alignment horizontal="center" vertical="center"/>
    </xf>
    <xf numFmtId="0" fontId="3" fillId="16" borderId="32" xfId="0" applyFont="1" applyFill="1" applyBorder="1" applyAlignment="1">
      <alignment horizontal="left" vertical="center"/>
    </xf>
    <xf numFmtId="1" fontId="3" fillId="16" borderId="33" xfId="0" applyNumberFormat="1" applyFont="1" applyFill="1" applyBorder="1" applyAlignment="1">
      <alignment horizontal="center"/>
    </xf>
    <xf numFmtId="1" fontId="3" fillId="16" borderId="34" xfId="0" applyNumberFormat="1" applyFont="1" applyFill="1" applyBorder="1" applyAlignment="1">
      <alignment horizontal="center"/>
    </xf>
    <xf numFmtId="1" fontId="3" fillId="16" borderId="35" xfId="0" applyNumberFormat="1" applyFont="1" applyFill="1" applyBorder="1" applyAlignment="1">
      <alignment horizontal="center"/>
    </xf>
    <xf numFmtId="164" fontId="6" fillId="16" borderId="35" xfId="0" applyNumberFormat="1" applyFont="1" applyFill="1" applyBorder="1" applyAlignment="1">
      <alignment horizontal="right"/>
    </xf>
    <xf numFmtId="164" fontId="3" fillId="16" borderId="36" xfId="0" applyNumberFormat="1" applyFont="1" applyFill="1" applyBorder="1" applyAlignment="1">
      <alignment horizontal="right"/>
    </xf>
    <xf numFmtId="165" fontId="3" fillId="16" borderId="36" xfId="0" applyNumberFormat="1" applyFont="1" applyFill="1" applyBorder="1" applyAlignment="1">
      <alignment horizontal="right"/>
    </xf>
    <xf numFmtId="164" fontId="3" fillId="16" borderId="35" xfId="0" applyNumberFormat="1" applyFont="1" applyFill="1" applyBorder="1" applyAlignment="1">
      <alignment horizontal="right"/>
    </xf>
    <xf numFmtId="164" fontId="3" fillId="16" borderId="37" xfId="0" applyNumberFormat="1" applyFont="1" applyFill="1" applyBorder="1" applyAlignment="1">
      <alignment horizontal="right"/>
    </xf>
    <xf numFmtId="0" fontId="6" fillId="15" borderId="2" xfId="0" applyFont="1" applyFill="1" applyBorder="1" applyAlignment="1">
      <alignment horizontal="center" vertical="center" wrapText="1"/>
    </xf>
    <xf numFmtId="0" fontId="6" fillId="15" borderId="8" xfId="0" applyFont="1" applyFill="1" applyBorder="1" applyAlignment="1">
      <alignment horizontal="center" vertical="center" wrapText="1"/>
    </xf>
    <xf numFmtId="0" fontId="6" fillId="15" borderId="14" xfId="0" applyFont="1" applyFill="1" applyBorder="1" applyAlignment="1">
      <alignment horizontal="center" vertical="center" wrapText="1"/>
    </xf>
    <xf numFmtId="0" fontId="14" fillId="15" borderId="3" xfId="0" applyFont="1" applyFill="1" applyBorder="1" applyAlignment="1">
      <alignment horizontal="center" vertical="center" wrapText="1"/>
    </xf>
    <xf numFmtId="0" fontId="14" fillId="15" borderId="9" xfId="0" applyFont="1" applyFill="1" applyBorder="1" applyAlignment="1">
      <alignment horizontal="center" vertical="center" wrapText="1"/>
    </xf>
    <xf numFmtId="0" fontId="14" fillId="15" borderId="31" xfId="0" applyFont="1" applyFill="1" applyBorder="1" applyAlignment="1">
      <alignment horizontal="center" vertical="center" wrapText="1"/>
    </xf>
    <xf numFmtId="0" fontId="2" fillId="15" borderId="0" xfId="15" applyFont="1" applyFill="1" applyBorder="1" applyAlignment="1">
      <alignment horizontal="center"/>
    </xf>
    <xf numFmtId="0" fontId="4" fillId="0" borderId="0" xfId="15" applyFont="1" applyBorder="1"/>
    <xf numFmtId="0" fontId="5" fillId="15" borderId="2" xfId="15" applyFont="1" applyFill="1" applyBorder="1" applyAlignment="1">
      <alignment horizontal="center" vertical="center" wrapText="1"/>
    </xf>
    <xf numFmtId="0" fontId="5" fillId="15" borderId="3" xfId="15" applyFont="1" applyFill="1" applyBorder="1" applyAlignment="1">
      <alignment horizontal="center" vertical="center" wrapText="1"/>
    </xf>
    <xf numFmtId="0" fontId="6" fillId="15" borderId="4" xfId="15" applyFont="1" applyFill="1" applyBorder="1" applyAlignment="1">
      <alignment horizontal="center" vertical="center"/>
    </xf>
    <xf numFmtId="0" fontId="6" fillId="15" borderId="5" xfId="15" applyFont="1" applyFill="1" applyBorder="1" applyAlignment="1">
      <alignment horizontal="center" vertical="center"/>
    </xf>
    <xf numFmtId="0" fontId="6" fillId="15" borderId="6" xfId="15" applyFont="1" applyFill="1" applyBorder="1" applyAlignment="1">
      <alignment horizontal="center" vertical="center"/>
    </xf>
    <xf numFmtId="1" fontId="6" fillId="15" borderId="4" xfId="15" applyNumberFormat="1" applyFont="1" applyFill="1" applyBorder="1" applyAlignment="1">
      <alignment horizontal="center" vertical="center"/>
    </xf>
    <xf numFmtId="1" fontId="6" fillId="15" borderId="6" xfId="15" applyNumberFormat="1" applyFont="1" applyFill="1" applyBorder="1" applyAlignment="1">
      <alignment horizontal="center" vertical="center"/>
    </xf>
    <xf numFmtId="0" fontId="3" fillId="15" borderId="4" xfId="15" applyFont="1" applyFill="1" applyBorder="1" applyAlignment="1">
      <alignment horizontal="center" vertical="center"/>
    </xf>
    <xf numFmtId="0" fontId="3" fillId="15" borderId="5" xfId="15" applyFont="1" applyFill="1" applyBorder="1" applyAlignment="1">
      <alignment horizontal="center" vertical="center"/>
    </xf>
    <xf numFmtId="0" fontId="3" fillId="15" borderId="6" xfId="15" applyFont="1" applyFill="1" applyBorder="1" applyAlignment="1">
      <alignment horizontal="center" vertical="center"/>
    </xf>
    <xf numFmtId="0" fontId="7" fillId="15" borderId="4" xfId="15" applyFont="1" applyFill="1" applyBorder="1" applyAlignment="1">
      <alignment horizontal="center" vertical="center"/>
    </xf>
    <xf numFmtId="0" fontId="7" fillId="15" borderId="6" xfId="15" applyFont="1" applyFill="1" applyBorder="1" applyAlignment="1">
      <alignment horizontal="center" vertical="center"/>
    </xf>
    <xf numFmtId="0" fontId="3" fillId="0" borderId="4" xfId="15" applyFont="1" applyFill="1" applyBorder="1" applyAlignment="1">
      <alignment horizontal="center" vertical="center"/>
    </xf>
    <xf numFmtId="0" fontId="3" fillId="0" borderId="6" xfId="15" applyFont="1" applyFill="1" applyBorder="1" applyAlignment="1">
      <alignment horizontal="center" vertical="center"/>
    </xf>
    <xf numFmtId="0" fontId="3" fillId="0" borderId="5" xfId="15" applyFont="1" applyFill="1" applyBorder="1" applyAlignment="1">
      <alignment horizontal="center" vertical="center"/>
    </xf>
    <xf numFmtId="0" fontId="3" fillId="0" borderId="7" xfId="15" applyFont="1" applyFill="1" applyBorder="1" applyAlignment="1">
      <alignment horizontal="center" vertical="center"/>
    </xf>
    <xf numFmtId="0" fontId="5" fillId="15" borderId="8" xfId="15" applyFont="1" applyFill="1" applyBorder="1" applyAlignment="1">
      <alignment horizontal="center" vertical="center" wrapText="1"/>
    </xf>
    <xf numFmtId="0" fontId="5" fillId="15" borderId="9" xfId="15" applyFont="1" applyFill="1" applyBorder="1" applyAlignment="1">
      <alignment horizontal="center" vertical="center" wrapText="1"/>
    </xf>
    <xf numFmtId="1" fontId="6" fillId="15" borderId="10" xfId="15" applyNumberFormat="1" applyFont="1" applyFill="1" applyBorder="1" applyAlignment="1">
      <alignment horizontal="center"/>
    </xf>
    <xf numFmtId="1" fontId="6" fillId="15" borderId="11" xfId="15" applyNumberFormat="1" applyFont="1" applyFill="1" applyBorder="1" applyAlignment="1">
      <alignment horizontal="center"/>
    </xf>
    <xf numFmtId="164" fontId="6" fillId="15" borderId="11" xfId="15" applyNumberFormat="1" applyFont="1" applyFill="1" applyBorder="1" applyAlignment="1">
      <alignment horizontal="center"/>
    </xf>
    <xf numFmtId="164" fontId="6" fillId="15" borderId="12" xfId="15" applyNumberFormat="1" applyFont="1" applyFill="1" applyBorder="1" applyAlignment="1">
      <alignment horizontal="center"/>
    </xf>
    <xf numFmtId="165" fontId="6" fillId="15" borderId="12" xfId="15" applyNumberFormat="1" applyFont="1" applyFill="1" applyBorder="1" applyAlignment="1">
      <alignment horizontal="center"/>
    </xf>
    <xf numFmtId="164" fontId="3" fillId="15" borderId="12" xfId="15" applyNumberFormat="1" applyFont="1" applyFill="1" applyBorder="1" applyAlignment="1">
      <alignment horizontal="center"/>
    </xf>
    <xf numFmtId="1" fontId="6" fillId="0" borderId="10" xfId="15" applyNumberFormat="1" applyFont="1" applyFill="1" applyBorder="1" applyAlignment="1">
      <alignment horizontal="center"/>
    </xf>
    <xf numFmtId="164" fontId="3" fillId="0" borderId="12" xfId="15" applyNumberFormat="1" applyFont="1" applyFill="1" applyBorder="1" applyAlignment="1">
      <alignment horizontal="center"/>
    </xf>
    <xf numFmtId="164" fontId="6" fillId="15" borderId="13" xfId="15" applyNumberFormat="1" applyFont="1" applyFill="1" applyBorder="1" applyAlignment="1">
      <alignment horizontal="center"/>
    </xf>
    <xf numFmtId="0" fontId="5" fillId="15" borderId="14" xfId="15" applyFont="1" applyFill="1" applyBorder="1" applyAlignment="1">
      <alignment horizontal="center" vertical="center" wrapText="1"/>
    </xf>
    <xf numFmtId="0" fontId="5" fillId="15" borderId="15" xfId="15" applyFont="1" applyFill="1" applyBorder="1" applyAlignment="1">
      <alignment horizontal="center" vertical="center" wrapText="1"/>
    </xf>
    <xf numFmtId="1" fontId="6" fillId="15" borderId="16" xfId="15" applyNumberFormat="1" applyFont="1" applyFill="1" applyBorder="1" applyAlignment="1">
      <alignment horizontal="center"/>
    </xf>
    <xf numFmtId="1" fontId="6" fillId="15" borderId="17" xfId="15" applyNumberFormat="1" applyFont="1" applyFill="1" applyBorder="1" applyAlignment="1">
      <alignment horizontal="center"/>
    </xf>
    <xf numFmtId="164" fontId="6" fillId="15" borderId="18" xfId="15" applyNumberFormat="1" applyFont="1" applyFill="1" applyBorder="1" applyAlignment="1">
      <alignment horizontal="center"/>
    </xf>
    <xf numFmtId="164" fontId="6" fillId="15" borderId="19" xfId="15" applyNumberFormat="1" applyFont="1" applyFill="1" applyBorder="1" applyAlignment="1">
      <alignment horizontal="center"/>
    </xf>
    <xf numFmtId="165" fontId="6" fillId="15" borderId="19" xfId="15" applyNumberFormat="1" applyFont="1" applyFill="1" applyBorder="1" applyAlignment="1">
      <alignment horizontal="center"/>
    </xf>
    <xf numFmtId="164" fontId="6" fillId="15" borderId="17" xfId="15" applyNumberFormat="1" applyFont="1" applyFill="1" applyBorder="1" applyAlignment="1">
      <alignment horizontal="center"/>
    </xf>
    <xf numFmtId="164" fontId="3" fillId="15" borderId="19" xfId="15" applyNumberFormat="1" applyFont="1" applyFill="1" applyBorder="1" applyAlignment="1">
      <alignment horizontal="center"/>
    </xf>
    <xf numFmtId="1" fontId="6" fillId="0" borderId="16" xfId="15" applyNumberFormat="1" applyFont="1" applyFill="1" applyBorder="1" applyAlignment="1">
      <alignment horizontal="center"/>
    </xf>
    <xf numFmtId="164" fontId="3" fillId="0" borderId="19" xfId="15" applyNumberFormat="1" applyFont="1" applyFill="1" applyBorder="1" applyAlignment="1">
      <alignment horizontal="center"/>
    </xf>
    <xf numFmtId="164" fontId="6" fillId="15" borderId="20" xfId="15" applyNumberFormat="1" applyFont="1" applyFill="1" applyBorder="1" applyAlignment="1">
      <alignment horizontal="center"/>
    </xf>
    <xf numFmtId="0" fontId="3" fillId="16" borderId="21" xfId="15" applyFont="1" applyFill="1" applyBorder="1" applyAlignment="1">
      <alignment horizontal="left" vertical="center"/>
    </xf>
    <xf numFmtId="1" fontId="3" fillId="16" borderId="22" xfId="15" applyNumberFormat="1" applyFont="1" applyFill="1" applyBorder="1" applyAlignment="1">
      <alignment horizontal="center"/>
    </xf>
    <xf numFmtId="1" fontId="3" fillId="16" borderId="23" xfId="15" applyNumberFormat="1" applyFont="1" applyFill="1" applyBorder="1" applyAlignment="1">
      <alignment horizontal="center"/>
    </xf>
    <xf numFmtId="1" fontId="3" fillId="16" borderId="24" xfId="15" applyNumberFormat="1" applyFont="1" applyFill="1" applyBorder="1" applyAlignment="1">
      <alignment horizontal="center"/>
    </xf>
    <xf numFmtId="164" fontId="6" fillId="16" borderId="24" xfId="15" applyNumberFormat="1" applyFont="1" applyFill="1" applyBorder="1" applyAlignment="1">
      <alignment horizontal="right"/>
    </xf>
    <xf numFmtId="164" fontId="3" fillId="16" borderId="25" xfId="15" applyNumberFormat="1" applyFont="1" applyFill="1" applyBorder="1" applyAlignment="1">
      <alignment horizontal="right"/>
    </xf>
    <xf numFmtId="165" fontId="3" fillId="16" borderId="25" xfId="15" applyNumberFormat="1" applyFont="1" applyFill="1" applyBorder="1" applyAlignment="1">
      <alignment horizontal="right"/>
    </xf>
    <xf numFmtId="164" fontId="3" fillId="16" borderId="24" xfId="15" applyNumberFormat="1" applyFont="1" applyFill="1" applyBorder="1" applyAlignment="1">
      <alignment horizontal="right"/>
    </xf>
    <xf numFmtId="164" fontId="3" fillId="16" borderId="26" xfId="15" applyNumberFormat="1" applyFont="1" applyFill="1" applyBorder="1" applyAlignment="1">
      <alignment horizontal="right"/>
    </xf>
    <xf numFmtId="0" fontId="8" fillId="0" borderId="0" xfId="15" applyFont="1" applyFill="1" applyBorder="1" applyAlignment="1">
      <alignment horizontal="center" vertical="center"/>
    </xf>
    <xf numFmtId="0" fontId="9" fillId="0" borderId="0" xfId="15" applyFont="1" applyFill="1" applyBorder="1" applyAlignment="1">
      <alignment horizontal="left" vertical="center"/>
    </xf>
    <xf numFmtId="1" fontId="9" fillId="0" borderId="0" xfId="15" applyNumberFormat="1" applyFont="1" applyFill="1" applyBorder="1" applyAlignment="1">
      <alignment horizontal="center"/>
    </xf>
    <xf numFmtId="164" fontId="9" fillId="0" borderId="0" xfId="15" applyNumberFormat="1" applyFont="1" applyFill="1" applyBorder="1" applyAlignment="1">
      <alignment horizontal="right"/>
    </xf>
    <xf numFmtId="165" fontId="9" fillId="0" borderId="0" xfId="15" applyNumberFormat="1" applyFont="1" applyFill="1" applyBorder="1" applyAlignment="1">
      <alignment horizontal="right"/>
    </xf>
    <xf numFmtId="0" fontId="6" fillId="17" borderId="0" xfId="15" applyFont="1" applyFill="1" applyBorder="1" applyAlignment="1">
      <alignment horizontal="left" vertical="center" indent="1"/>
    </xf>
    <xf numFmtId="1" fontId="6" fillId="17" borderId="9" xfId="15" applyNumberFormat="1" applyFont="1" applyFill="1" applyBorder="1" applyAlignment="1">
      <alignment horizontal="center"/>
    </xf>
    <xf numFmtId="1" fontId="6" fillId="17" borderId="27" xfId="15" applyNumberFormat="1" applyFont="1" applyFill="1" applyBorder="1" applyAlignment="1">
      <alignment horizontal="center"/>
    </xf>
    <xf numFmtId="1" fontId="6" fillId="17" borderId="18" xfId="15" applyNumberFormat="1" applyFont="1" applyFill="1" applyBorder="1" applyAlignment="1">
      <alignment horizontal="center"/>
    </xf>
    <xf numFmtId="164" fontId="6" fillId="17" borderId="18" xfId="15" applyNumberFormat="1" applyFont="1" applyFill="1" applyBorder="1" applyAlignment="1">
      <alignment horizontal="right"/>
    </xf>
    <xf numFmtId="164" fontId="6" fillId="17" borderId="28" xfId="15" applyNumberFormat="1" applyFont="1" applyFill="1" applyBorder="1" applyAlignment="1">
      <alignment horizontal="right"/>
    </xf>
    <xf numFmtId="165" fontId="3" fillId="17" borderId="28" xfId="15" applyNumberFormat="1" applyFont="1" applyFill="1" applyBorder="1" applyAlignment="1">
      <alignment horizontal="right"/>
    </xf>
    <xf numFmtId="164" fontId="6" fillId="17" borderId="29" xfId="15" applyNumberFormat="1" applyFont="1" applyFill="1" applyBorder="1" applyAlignment="1">
      <alignment horizontal="right"/>
    </xf>
    <xf numFmtId="0" fontId="5" fillId="0" borderId="0" xfId="15" applyFont="1" applyFill="1" applyBorder="1" applyAlignment="1">
      <alignment horizontal="left" indent="2"/>
    </xf>
    <xf numFmtId="0" fontId="5" fillId="0" borderId="9" xfId="15" applyFont="1" applyFill="1" applyBorder="1" applyAlignment="1">
      <alignment horizontal="center"/>
    </xf>
    <xf numFmtId="1" fontId="5" fillId="0" borderId="27" xfId="15" applyNumberFormat="1" applyFont="1" applyFill="1" applyBorder="1" applyAlignment="1">
      <alignment horizontal="center"/>
    </xf>
    <xf numFmtId="1" fontId="5" fillId="0" borderId="18" xfId="15" applyNumberFormat="1" applyFont="1" applyFill="1" applyBorder="1" applyAlignment="1">
      <alignment horizontal="center"/>
    </xf>
    <xf numFmtId="164" fontId="5" fillId="0" borderId="18" xfId="15" applyNumberFormat="1" applyFont="1" applyFill="1" applyBorder="1" applyAlignment="1">
      <alignment horizontal="right"/>
    </xf>
    <xf numFmtId="164" fontId="5" fillId="0" borderId="28" xfId="15" applyNumberFormat="1" applyFont="1" applyFill="1" applyBorder="1" applyAlignment="1">
      <alignment horizontal="right"/>
    </xf>
    <xf numFmtId="1" fontId="5" fillId="0" borderId="27" xfId="15" applyNumberFormat="1" applyFont="1" applyFill="1" applyBorder="1" applyAlignment="1" applyProtection="1">
      <alignment horizontal="center"/>
      <protection locked="0"/>
    </xf>
    <xf numFmtId="165" fontId="2" fillId="0" borderId="28" xfId="15" applyNumberFormat="1" applyFont="1" applyFill="1" applyBorder="1" applyAlignment="1">
      <alignment horizontal="right"/>
    </xf>
    <xf numFmtId="1" fontId="2" fillId="0" borderId="27" xfId="15" applyNumberFormat="1" applyFont="1" applyFill="1" applyBorder="1" applyAlignment="1">
      <alignment horizontal="center"/>
    </xf>
    <xf numFmtId="1" fontId="2" fillId="0" borderId="18" xfId="15" applyNumberFormat="1" applyFont="1" applyFill="1" applyBorder="1" applyAlignment="1">
      <alignment horizontal="center"/>
    </xf>
    <xf numFmtId="166" fontId="5" fillId="0" borderId="27" xfId="15" applyNumberFormat="1" applyFont="1" applyFill="1" applyBorder="1" applyAlignment="1">
      <alignment horizontal="right"/>
    </xf>
    <xf numFmtId="166" fontId="5" fillId="0" borderId="18" xfId="15" applyNumberFormat="1" applyFont="1" applyFill="1" applyBorder="1" applyAlignment="1">
      <alignment horizontal="right"/>
    </xf>
    <xf numFmtId="164" fontId="5" fillId="0" borderId="29" xfId="15" applyNumberFormat="1" applyFont="1" applyFill="1" applyBorder="1" applyAlignment="1">
      <alignment horizontal="right"/>
    </xf>
    <xf numFmtId="0" fontId="4" fillId="0" borderId="0" xfId="15" applyFont="1" applyFill="1" applyBorder="1"/>
    <xf numFmtId="164" fontId="5" fillId="15" borderId="29" xfId="15" applyNumberFormat="1" applyFont="1" applyFill="1" applyBorder="1" applyAlignment="1">
      <alignment horizontal="right"/>
    </xf>
    <xf numFmtId="0" fontId="12" fillId="0" borderId="0" xfId="15" applyNumberFormat="1"/>
    <xf numFmtId="165" fontId="6" fillId="17" borderId="28" xfId="15" applyNumberFormat="1" applyFont="1" applyFill="1" applyBorder="1" applyAlignment="1">
      <alignment horizontal="right"/>
    </xf>
    <xf numFmtId="1" fontId="6" fillId="17" borderId="27" xfId="15" applyNumberFormat="1" applyFont="1" applyFill="1" applyBorder="1" applyAlignment="1">
      <alignment horizontal="right"/>
    </xf>
    <xf numFmtId="1" fontId="6" fillId="17" borderId="18" xfId="15" applyNumberFormat="1" applyFont="1" applyFill="1" applyBorder="1" applyAlignment="1">
      <alignment horizontal="right"/>
    </xf>
    <xf numFmtId="165" fontId="5" fillId="0" borderId="28" xfId="15" applyNumberFormat="1" applyFont="1" applyFill="1" applyBorder="1" applyAlignment="1">
      <alignment horizontal="right"/>
    </xf>
    <xf numFmtId="0" fontId="6" fillId="17" borderId="9" xfId="15" applyFont="1" applyFill="1" applyBorder="1" applyAlignment="1">
      <alignment horizontal="center" vertical="center"/>
    </xf>
    <xf numFmtId="1" fontId="6" fillId="17" borderId="27" xfId="15" applyNumberFormat="1" applyFont="1" applyFill="1" applyBorder="1" applyAlignment="1" applyProtection="1">
      <alignment horizontal="center"/>
      <protection locked="0"/>
    </xf>
    <xf numFmtId="1" fontId="3" fillId="17" borderId="27" xfId="15" applyNumberFormat="1" applyFont="1" applyFill="1" applyBorder="1" applyAlignment="1">
      <alignment horizontal="center"/>
    </xf>
    <xf numFmtId="1" fontId="3" fillId="17" borderId="18" xfId="15" applyNumberFormat="1" applyFont="1" applyFill="1" applyBorder="1" applyAlignment="1">
      <alignment horizontal="center"/>
    </xf>
    <xf numFmtId="166" fontId="6" fillId="17" borderId="27" xfId="15" applyNumberFormat="1" applyFont="1" applyFill="1" applyBorder="1" applyAlignment="1">
      <alignment horizontal="right"/>
    </xf>
    <xf numFmtId="166" fontId="6" fillId="17" borderId="18" xfId="15" applyNumberFormat="1" applyFont="1" applyFill="1" applyBorder="1" applyAlignment="1">
      <alignment horizontal="right"/>
    </xf>
    <xf numFmtId="0" fontId="3" fillId="17" borderId="0" xfId="15" applyFont="1" applyFill="1" applyBorder="1" applyAlignment="1">
      <alignment horizontal="left" vertical="center" indent="1"/>
    </xf>
    <xf numFmtId="0" fontId="2" fillId="0" borderId="0" xfId="15" applyFont="1" applyFill="1" applyBorder="1" applyAlignment="1">
      <alignment horizontal="left" indent="2"/>
    </xf>
    <xf numFmtId="0" fontId="2" fillId="0" borderId="9" xfId="15" applyFont="1" applyFill="1" applyBorder="1" applyAlignment="1">
      <alignment horizontal="center"/>
    </xf>
    <xf numFmtId="1" fontId="5" fillId="0" borderId="9" xfId="15" applyNumberFormat="1" applyFont="1" applyFill="1" applyBorder="1" applyAlignment="1">
      <alignment horizontal="center"/>
    </xf>
    <xf numFmtId="0" fontId="6" fillId="17" borderId="30" xfId="15" applyFont="1" applyFill="1" applyBorder="1" applyAlignment="1">
      <alignment horizontal="left" vertical="center" indent="1"/>
    </xf>
    <xf numFmtId="0" fontId="6" fillId="17" borderId="31" xfId="15" applyFont="1" applyFill="1" applyBorder="1" applyAlignment="1">
      <alignment horizontal="center" vertical="center"/>
    </xf>
    <xf numFmtId="1" fontId="6" fillId="17" borderId="16" xfId="15" applyNumberFormat="1" applyFont="1" applyFill="1" applyBorder="1" applyAlignment="1">
      <alignment horizontal="center"/>
    </xf>
    <xf numFmtId="1" fontId="6" fillId="17" borderId="17" xfId="15" applyNumberFormat="1" applyFont="1" applyFill="1" applyBorder="1" applyAlignment="1">
      <alignment horizontal="center"/>
    </xf>
    <xf numFmtId="164" fontId="6" fillId="17" borderId="17" xfId="15" applyNumberFormat="1" applyFont="1" applyFill="1" applyBorder="1" applyAlignment="1">
      <alignment horizontal="right"/>
    </xf>
    <xf numFmtId="164" fontId="6" fillId="17" borderId="19" xfId="15" applyNumberFormat="1" applyFont="1" applyFill="1" applyBorder="1" applyAlignment="1">
      <alignment horizontal="right"/>
    </xf>
    <xf numFmtId="165" fontId="3" fillId="17" borderId="19" xfId="15" applyNumberFormat="1" applyFont="1" applyFill="1" applyBorder="1" applyAlignment="1">
      <alignment horizontal="right"/>
    </xf>
    <xf numFmtId="164" fontId="6" fillId="17" borderId="20" xfId="15" applyNumberFormat="1" applyFont="1" applyFill="1" applyBorder="1" applyAlignment="1">
      <alignment horizontal="right"/>
    </xf>
    <xf numFmtId="0" fontId="10" fillId="0" borderId="0" xfId="15" applyFont="1" applyFill="1" applyBorder="1"/>
    <xf numFmtId="1" fontId="4" fillId="0" borderId="0" xfId="15" applyNumberFormat="1" applyFont="1" applyFill="1"/>
    <xf numFmtId="164" fontId="4" fillId="0" borderId="0" xfId="15" applyNumberFormat="1" applyFont="1" applyFill="1"/>
    <xf numFmtId="165" fontId="4" fillId="0" borderId="0" xfId="15" applyNumberFormat="1" applyFont="1" applyFill="1"/>
    <xf numFmtId="1" fontId="8" fillId="0" borderId="0" xfId="15" applyNumberFormat="1" applyFont="1" applyFill="1" applyBorder="1"/>
    <xf numFmtId="164" fontId="4" fillId="0" borderId="0" xfId="15" applyNumberFormat="1" applyFont="1" applyFill="1" applyBorder="1"/>
    <xf numFmtId="1" fontId="4" fillId="0" borderId="0" xfId="15" applyNumberFormat="1" applyFont="1"/>
    <xf numFmtId="0" fontId="4" fillId="0" borderId="0" xfId="15" applyFont="1"/>
    <xf numFmtId="0" fontId="4" fillId="0" borderId="0" xfId="15" applyFont="1" applyFill="1"/>
    <xf numFmtId="0" fontId="11" fillId="0" borderId="0" xfId="15" applyNumberFormat="1" applyFont="1" applyFill="1" applyBorder="1" applyAlignment="1" applyProtection="1">
      <alignment horizontal="left"/>
    </xf>
    <xf numFmtId="0" fontId="8" fillId="0" borderId="0" xfId="15" applyFont="1" applyFill="1" applyBorder="1"/>
    <xf numFmtId="164" fontId="8" fillId="0" borderId="0" xfId="15" applyNumberFormat="1" applyFont="1" applyFill="1"/>
    <xf numFmtId="0" fontId="8" fillId="0" borderId="0" xfId="15" applyFont="1" applyFill="1"/>
    <xf numFmtId="1" fontId="4" fillId="0" borderId="0" xfId="15" applyNumberFormat="1" applyFont="1" applyFill="1" applyBorder="1"/>
    <xf numFmtId="165" fontId="4" fillId="0" borderId="0" xfId="15" applyNumberFormat="1" applyFont="1" applyFill="1" applyAlignment="1">
      <alignment vertical="center"/>
    </xf>
    <xf numFmtId="1" fontId="8" fillId="0" borderId="0" xfId="15" applyNumberFormat="1" applyFont="1" applyFill="1"/>
    <xf numFmtId="165" fontId="8" fillId="0" borderId="0" xfId="15" applyNumberFormat="1" applyFont="1" applyFill="1"/>
    <xf numFmtId="165" fontId="4" fillId="0" borderId="0" xfId="15" applyNumberFormat="1" applyFont="1"/>
    <xf numFmtId="0" fontId="2" fillId="0" borderId="0" xfId="15" applyFont="1" applyBorder="1"/>
    <xf numFmtId="0" fontId="5" fillId="15" borderId="38" xfId="15" applyFont="1" applyFill="1" applyBorder="1" applyAlignment="1">
      <alignment horizontal="center" vertical="center" wrapText="1"/>
    </xf>
    <xf numFmtId="0" fontId="6" fillId="15" borderId="4" xfId="15" applyFont="1" applyFill="1" applyBorder="1" applyAlignment="1">
      <alignment horizontal="center"/>
    </xf>
    <xf numFmtId="0" fontId="6" fillId="15" borderId="5" xfId="15" applyFont="1" applyFill="1" applyBorder="1" applyAlignment="1">
      <alignment horizontal="center"/>
    </xf>
    <xf numFmtId="0" fontId="6" fillId="15" borderId="6" xfId="15" applyFont="1" applyFill="1" applyBorder="1" applyAlignment="1">
      <alignment horizontal="center"/>
    </xf>
    <xf numFmtId="1" fontId="6" fillId="15" borderId="4" xfId="15" applyNumberFormat="1" applyFont="1" applyFill="1" applyBorder="1" applyAlignment="1">
      <alignment horizontal="center"/>
    </xf>
    <xf numFmtId="1" fontId="6" fillId="15" borderId="6" xfId="15" applyNumberFormat="1" applyFont="1" applyFill="1" applyBorder="1" applyAlignment="1">
      <alignment horizontal="center"/>
    </xf>
    <xf numFmtId="0" fontId="3" fillId="15" borderId="4" xfId="15" applyFont="1" applyFill="1" applyBorder="1" applyAlignment="1">
      <alignment horizontal="center"/>
    </xf>
    <xf numFmtId="0" fontId="3" fillId="15" borderId="5" xfId="15" applyFont="1" applyFill="1" applyBorder="1" applyAlignment="1">
      <alignment horizontal="center"/>
    </xf>
    <xf numFmtId="0" fontId="3" fillId="15" borderId="6" xfId="15" applyFont="1" applyFill="1" applyBorder="1" applyAlignment="1">
      <alignment horizontal="center"/>
    </xf>
    <xf numFmtId="0" fontId="3" fillId="0" borderId="4" xfId="15" applyFont="1" applyFill="1" applyBorder="1" applyAlignment="1">
      <alignment horizontal="center"/>
    </xf>
    <xf numFmtId="0" fontId="3" fillId="0" borderId="6" xfId="15" applyFont="1" applyFill="1" applyBorder="1" applyAlignment="1">
      <alignment horizontal="center"/>
    </xf>
    <xf numFmtId="0" fontId="3" fillId="0" borderId="5" xfId="15" applyFont="1" applyFill="1" applyBorder="1" applyAlignment="1">
      <alignment horizontal="center"/>
    </xf>
    <xf numFmtId="0" fontId="3" fillId="0" borderId="7" xfId="15" applyFont="1" applyFill="1" applyBorder="1" applyAlignment="1">
      <alignment horizontal="center"/>
    </xf>
    <xf numFmtId="0" fontId="15" fillId="0" borderId="0" xfId="15" applyFont="1" applyFill="1" applyBorder="1"/>
    <xf numFmtId="0" fontId="5" fillId="15" borderId="0" xfId="15" applyFont="1" applyFill="1" applyBorder="1" applyAlignment="1">
      <alignment horizontal="center" vertical="center" wrapText="1"/>
    </xf>
    <xf numFmtId="0" fontId="5" fillId="15" borderId="30" xfId="15" applyFont="1" applyFill="1" applyBorder="1" applyAlignment="1">
      <alignment horizontal="center" vertical="center" wrapText="1"/>
    </xf>
    <xf numFmtId="0" fontId="3" fillId="16" borderId="21" xfId="15" applyFont="1" applyFill="1" applyBorder="1" applyAlignment="1">
      <alignment horizontal="right" vertical="center"/>
    </xf>
    <xf numFmtId="0" fontId="16" fillId="0" borderId="0" xfId="15" applyFont="1" applyFill="1" applyBorder="1" applyAlignment="1">
      <alignment horizontal="center" vertical="center"/>
    </xf>
    <xf numFmtId="0" fontId="3" fillId="0" borderId="0" xfId="15" applyFont="1" applyFill="1" applyBorder="1" applyAlignment="1">
      <alignment horizontal="center" vertical="center"/>
    </xf>
    <xf numFmtId="165" fontId="3" fillId="0" borderId="28" xfId="15" applyNumberFormat="1" applyFont="1" applyFill="1" applyBorder="1" applyAlignment="1">
      <alignment horizontal="right"/>
    </xf>
    <xf numFmtId="164" fontId="6" fillId="0" borderId="28" xfId="15" applyNumberFormat="1" applyFont="1" applyFill="1" applyBorder="1" applyAlignment="1">
      <alignment horizontal="right"/>
    </xf>
    <xf numFmtId="2" fontId="16" fillId="0" borderId="0" xfId="15" applyNumberFormat="1" applyFont="1" applyFill="1" applyBorder="1" applyAlignment="1">
      <alignment horizontal="center" vertical="center"/>
    </xf>
    <xf numFmtId="168" fontId="15" fillId="0" borderId="0" xfId="25" applyFont="1" applyFill="1" applyBorder="1"/>
    <xf numFmtId="2" fontId="15" fillId="0" borderId="0" xfId="15" applyNumberFormat="1" applyFont="1" applyFill="1" applyBorder="1"/>
    <xf numFmtId="165" fontId="6" fillId="0" borderId="28" xfId="15" applyNumberFormat="1" applyFont="1" applyFill="1" applyBorder="1" applyAlignment="1">
      <alignment horizontal="right"/>
    </xf>
    <xf numFmtId="0" fontId="2" fillId="0" borderId="39" xfId="15" applyFont="1" applyFill="1" applyBorder="1" applyAlignment="1">
      <alignment horizontal="left" indent="2"/>
    </xf>
    <xf numFmtId="0" fontId="2" fillId="0" borderId="30" xfId="15" applyFont="1" applyFill="1" applyBorder="1" applyAlignment="1">
      <alignment horizontal="left" indent="2"/>
    </xf>
    <xf numFmtId="1" fontId="5" fillId="0" borderId="16" xfId="15" applyNumberFormat="1" applyFont="1" applyFill="1" applyBorder="1" applyAlignment="1">
      <alignment horizontal="center"/>
    </xf>
    <xf numFmtId="1" fontId="5" fillId="0" borderId="17" xfId="15" applyNumberFormat="1" applyFont="1" applyFill="1" applyBorder="1" applyAlignment="1">
      <alignment horizontal="center"/>
    </xf>
    <xf numFmtId="164" fontId="5" fillId="0" borderId="17" xfId="15" applyNumberFormat="1" applyFont="1" applyFill="1" applyBorder="1" applyAlignment="1">
      <alignment horizontal="right"/>
    </xf>
    <xf numFmtId="164" fontId="5" fillId="0" borderId="19" xfId="15" applyNumberFormat="1" applyFont="1" applyFill="1" applyBorder="1" applyAlignment="1">
      <alignment horizontal="right"/>
    </xf>
    <xf numFmtId="1" fontId="5" fillId="0" borderId="16" xfId="15" applyNumberFormat="1" applyFont="1" applyFill="1" applyBorder="1" applyAlignment="1" applyProtection="1">
      <alignment horizontal="center"/>
      <protection locked="0"/>
    </xf>
    <xf numFmtId="165" fontId="6" fillId="0" borderId="19" xfId="15" applyNumberFormat="1" applyFont="1" applyFill="1" applyBorder="1" applyAlignment="1">
      <alignment horizontal="right"/>
    </xf>
    <xf numFmtId="1" fontId="2" fillId="0" borderId="16" xfId="15" applyNumberFormat="1" applyFont="1" applyFill="1" applyBorder="1" applyAlignment="1">
      <alignment horizontal="center"/>
    </xf>
    <xf numFmtId="1" fontId="2" fillId="0" borderId="17" xfId="15" applyNumberFormat="1" applyFont="1" applyFill="1" applyBorder="1" applyAlignment="1">
      <alignment horizontal="center"/>
    </xf>
    <xf numFmtId="164" fontId="6" fillId="0" borderId="19" xfId="15" applyNumberFormat="1" applyFont="1" applyFill="1" applyBorder="1" applyAlignment="1">
      <alignment horizontal="right"/>
    </xf>
    <xf numFmtId="166" fontId="5" fillId="0" borderId="16" xfId="15" applyNumberFormat="1" applyFont="1" applyFill="1" applyBorder="1" applyAlignment="1">
      <alignment horizontal="right"/>
    </xf>
    <xf numFmtId="166" fontId="5" fillId="0" borderId="17" xfId="15" applyNumberFormat="1" applyFont="1" applyFill="1" applyBorder="1" applyAlignment="1">
      <alignment horizontal="right"/>
    </xf>
    <xf numFmtId="164" fontId="5" fillId="15" borderId="20" xfId="15" applyNumberFormat="1" applyFont="1" applyFill="1" applyBorder="1" applyAlignment="1">
      <alignment horizontal="right"/>
    </xf>
    <xf numFmtId="165" fontId="15" fillId="0" borderId="0" xfId="15" applyNumberFormat="1" applyFont="1" applyFill="1" applyBorder="1" applyAlignment="1">
      <alignment horizontal="center"/>
    </xf>
    <xf numFmtId="165" fontId="15" fillId="0" borderId="0" xfId="15" applyNumberFormat="1" applyFont="1" applyFill="1" applyBorder="1"/>
    <xf numFmtId="0" fontId="15" fillId="0" borderId="0" xfId="15" applyFont="1" applyFill="1" applyBorder="1" applyAlignment="1">
      <alignment horizontal="center"/>
    </xf>
    <xf numFmtId="165" fontId="16" fillId="0" borderId="0" xfId="15" applyNumberFormat="1" applyFont="1" applyFill="1" applyBorder="1" applyAlignment="1">
      <alignment horizontal="center"/>
    </xf>
    <xf numFmtId="1" fontId="15" fillId="0" borderId="0" xfId="15" applyNumberFormat="1" applyFont="1" applyFill="1"/>
    <xf numFmtId="164" fontId="15" fillId="0" borderId="0" xfId="15" applyNumberFormat="1" applyFont="1" applyFill="1"/>
    <xf numFmtId="1" fontId="16" fillId="0" borderId="0" xfId="15" applyNumberFormat="1" applyFont="1" applyFill="1" applyBorder="1"/>
    <xf numFmtId="164" fontId="16" fillId="0" borderId="0" xfId="15" applyNumberFormat="1" applyFont="1" applyFill="1"/>
    <xf numFmtId="165" fontId="15" fillId="0" borderId="0" xfId="15" applyNumberFormat="1" applyFont="1" applyFill="1"/>
    <xf numFmtId="164" fontId="15" fillId="0" borderId="0" xfId="15" applyNumberFormat="1" applyFont="1" applyFill="1" applyBorder="1"/>
    <xf numFmtId="0" fontId="16" fillId="0" borderId="0" xfId="15" applyFont="1" applyFill="1" applyBorder="1"/>
    <xf numFmtId="0" fontId="16" fillId="0" borderId="0" xfId="15" applyFont="1" applyFill="1"/>
    <xf numFmtId="0" fontId="15" fillId="0" borderId="0" xfId="15" applyFont="1" applyFill="1"/>
    <xf numFmtId="1" fontId="15" fillId="0" borderId="0" xfId="15" applyNumberFormat="1" applyFont="1" applyFill="1" applyBorder="1"/>
    <xf numFmtId="1" fontId="16" fillId="0" borderId="0" xfId="15" applyNumberFormat="1" applyFont="1" applyFill="1"/>
    <xf numFmtId="165" fontId="16" fillId="0" borderId="0" xfId="15" applyNumberFormat="1" applyFont="1" applyFill="1"/>
    <xf numFmtId="0" fontId="15" fillId="0" borderId="0" xfId="15" applyFont="1"/>
    <xf numFmtId="165" fontId="15" fillId="0" borderId="0" xfId="15" applyNumberFormat="1" applyFont="1"/>
    <xf numFmtId="0" fontId="15" fillId="0" borderId="0" xfId="15" applyFont="1" applyBorder="1"/>
    <xf numFmtId="1" fontId="15" fillId="0" borderId="0" xfId="15" applyNumberFormat="1" applyFont="1"/>
  </cellXfs>
  <cellStyles count="26">
    <cellStyle name="20% - Énfasis1 2" xfId="1"/>
    <cellStyle name="20% - Énfasis2 2" xfId="2"/>
    <cellStyle name="20% - Énfasis3 2" xfId="3"/>
    <cellStyle name="20% - Énfasis4 2" xfId="4"/>
    <cellStyle name="20% - Énfasis5 2" xfId="5"/>
    <cellStyle name="20% - Énfasis6 2" xfId="6"/>
    <cellStyle name="40% - Énfasis1 2" xfId="7"/>
    <cellStyle name="40% - Énfasis2 2" xfId="8"/>
    <cellStyle name="40% - Énfasis3 2" xfId="9"/>
    <cellStyle name="40% - Énfasis4 2" xfId="10"/>
    <cellStyle name="40% - Énfasis5 2" xfId="11"/>
    <cellStyle name="40% - Énfasis6 2" xfId="12"/>
    <cellStyle name="Euro" xfId="13"/>
    <cellStyle name="Millares 2" xfId="25"/>
    <cellStyle name="Normal" xfId="0" builtinId="0"/>
    <cellStyle name="Normal 2" xfId="14"/>
    <cellStyle name="Normal 3" xfId="15"/>
    <cellStyle name="Normal 3 2" xfId="16"/>
    <cellStyle name="Normal 3 3" xfId="17"/>
    <cellStyle name="Normal 4" xfId="18"/>
    <cellStyle name="Normal 5" xfId="19"/>
    <cellStyle name="Normal 6" xfId="20"/>
    <cellStyle name="Normal 7" xfId="21"/>
    <cellStyle name="Normal 8" xfId="22"/>
    <cellStyle name="Notas 2" xfId="23"/>
    <cellStyle name="Notas 3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ivasquez\Desktop\BOLETIN_2016_PAI\Boletin_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rgonzalez/Documents/YARIXSA/INMUNIZACION/BOLETINES%20ESTADISTICOS%20DEL%20PAI%202009_2015/BOLETIN-%202015-%20PAI%20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yargonzalez/Documents/YARIXSA/INMUNIZACION/BOLETINES%20ESTADISTICOS%20DEL%20PAI%202009_2015/BOLETIN-2014-PAI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_Nacimiento"/>
      <sheetName val="Cuadro No.2. Est.Población &lt;1"/>
      <sheetName val="Cuadro No.3 Est.Población 1año"/>
      <sheetName val="Cuadro No.4 Est.Población 1-4"/>
      <sheetName val="Cuadro No.5 Est.Población 10a"/>
      <sheetName val="Cuadro No.6 Est.Población MEF-E"/>
      <sheetName val="Cuadro No.7 Est.Población 60-64"/>
      <sheetName val="Cuadro No.8 Dosis de BCG"/>
      <sheetName val="Cuadro No.9 Cob.&lt;1(BCG)"/>
      <sheetName val="Cob.Graf"/>
      <sheetName val="Gráfico1_Hepatitis b"/>
      <sheetName val="Gráfico2_Polio"/>
      <sheetName val="Gráfico3_Penta"/>
      <sheetName val="Gráfico4_Rotavirus"/>
      <sheetName val="Gráfico5_Influ"/>
      <sheetName val="Gráfico6_Neumo"/>
      <sheetName val="Cuadro No.10 Rango Polio &lt;1"/>
      <sheetName val="Cuadro No.11 Rango Pent&lt;1"/>
      <sheetName val="CuadroNo.12 Rango HepB&lt;1"/>
      <sheetName val="CuadroNo.13 Rango BCG&lt;1"/>
      <sheetName val="CuadroNo.14 Rango Rota V.&lt;1"/>
      <sheetName val="CuadroNo.15 Rango Influenza&lt;1"/>
      <sheetName val="CuadroNo.16 Rango Neumococo&lt;1"/>
      <sheetName val="Cuadro No.17 Polio+Penta"/>
      <sheetName val="Cuadro No.18 BCG+HB"/>
      <sheetName val="Cuadro No.19 ROTA+INF"/>
      <sheetName val="Cuadro No.20 Cob.Hep.A 1año"/>
      <sheetName val="Gráfico14.Hepatitis_A"/>
      <sheetName val="Cuadro No21. Influenza 1_año"/>
      <sheetName val="Cuadro No.22 Varicela 1_año"/>
      <sheetName val="Cuadro No.23 Cob.MMR_1año"/>
      <sheetName val="Cuadro No.24 Antiamarilica 1a "/>
      <sheetName val="Cuadro No.25 Cob.1-4"/>
      <sheetName val="Cuadro No.26 Co.TDAP_10a"/>
      <sheetName val="Cuadro No.27 Cob.VPH"/>
      <sheetName val="Cuadro No.27.1Cob.VPH_Escolar"/>
      <sheetName val="Graf. No.16 Dosis de VPH"/>
      <sheetName val="Graf. No.17 Cob.VPH"/>
      <sheetName val="Cuadro No.28 Tdap_Influ_Emb"/>
      <sheetName val="Graf.No18.Embarazadas"/>
      <sheetName val="Cuadro No.29 Td MEF"/>
      <sheetName val="Cuadro No.30 Td Ries-Ataq"/>
      <sheetName val="Cuadro No.31 Influ_60años"/>
      <sheetName val="Cuadro No.32 Neumo_60años"/>
      <sheetName val="Cuadro No.33 No.Dosis x Región"/>
      <sheetName val="Cuadro No.34 No.Dosis x Año"/>
      <sheetName val="Cuadro No.35 Vitamina A por D "/>
      <sheetName val="Cuadro No.36 TDAP x grupo de Ed"/>
      <sheetName val="Cuadro No.37 Prueba Tuberculina"/>
      <sheetName val="Cuadro No.38 Vitamina A"/>
      <sheetName val="Cuadro No. 39 Antiamarilica Reg"/>
      <sheetName val="CuadroNo.40 Historico"/>
      <sheetName val="Cuadro No.41 Rubeola-MMR"/>
      <sheetName val="Esquema Menor de 1"/>
      <sheetName val="Esquema 12m-4años"/>
      <sheetName val="Esquema 5-19"/>
      <sheetName val="Esquema Emb-MEF-PUE"/>
      <sheetName val="Esquema Población General"/>
      <sheetName val="Esquema Adultos 60 +"/>
      <sheetName val="Esquema Niños Atrasados"/>
      <sheetName val="Esquema Grupo de Riesg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0">
          <cell r="F10">
            <v>497</v>
          </cell>
        </row>
        <row r="11">
          <cell r="F11">
            <v>3846</v>
          </cell>
        </row>
        <row r="12">
          <cell r="F12">
            <v>523</v>
          </cell>
        </row>
        <row r="14">
          <cell r="F14">
            <v>827</v>
          </cell>
        </row>
        <row r="15">
          <cell r="F15">
            <v>866</v>
          </cell>
        </row>
        <row r="16">
          <cell r="F16">
            <v>417</v>
          </cell>
        </row>
        <row r="17">
          <cell r="F17">
            <v>280</v>
          </cell>
        </row>
        <row r="18">
          <cell r="F18">
            <v>72</v>
          </cell>
        </row>
        <row r="19">
          <cell r="F19">
            <v>1483</v>
          </cell>
        </row>
        <row r="21">
          <cell r="F21">
            <v>4357</v>
          </cell>
        </row>
        <row r="22">
          <cell r="F22">
            <v>173</v>
          </cell>
        </row>
        <row r="23">
          <cell r="F23">
            <v>209</v>
          </cell>
        </row>
        <row r="24">
          <cell r="F24">
            <v>120</v>
          </cell>
        </row>
        <row r="25">
          <cell r="F25">
            <v>32</v>
          </cell>
        </row>
        <row r="27">
          <cell r="F27">
            <v>350</v>
          </cell>
        </row>
        <row r="28">
          <cell r="F28">
            <v>944</v>
          </cell>
        </row>
        <row r="29">
          <cell r="F29">
            <v>318</v>
          </cell>
        </row>
        <row r="30">
          <cell r="F30">
            <v>547</v>
          </cell>
        </row>
        <row r="31">
          <cell r="F31">
            <v>1815</v>
          </cell>
        </row>
        <row r="32">
          <cell r="F32">
            <v>2760</v>
          </cell>
        </row>
        <row r="33">
          <cell r="F33">
            <v>562</v>
          </cell>
        </row>
        <row r="34">
          <cell r="F34">
            <v>144</v>
          </cell>
        </row>
        <row r="35">
          <cell r="F35">
            <v>71</v>
          </cell>
        </row>
        <row r="36">
          <cell r="F36">
            <v>476</v>
          </cell>
        </row>
        <row r="37">
          <cell r="F37">
            <v>153</v>
          </cell>
        </row>
        <row r="38">
          <cell r="F38">
            <v>151</v>
          </cell>
        </row>
        <row r="39">
          <cell r="F39">
            <v>190</v>
          </cell>
        </row>
        <row r="41">
          <cell r="F41">
            <v>675</v>
          </cell>
        </row>
        <row r="42">
          <cell r="F42">
            <v>340</v>
          </cell>
        </row>
        <row r="43">
          <cell r="F43">
            <v>117</v>
          </cell>
        </row>
        <row r="44">
          <cell r="F44">
            <v>35</v>
          </cell>
        </row>
        <row r="46">
          <cell r="F46">
            <v>859</v>
          </cell>
        </row>
        <row r="47">
          <cell r="F47">
            <v>78</v>
          </cell>
        </row>
        <row r="48">
          <cell r="F48">
            <v>63</v>
          </cell>
        </row>
        <row r="49">
          <cell r="F49">
            <v>187</v>
          </cell>
        </row>
        <row r="50">
          <cell r="F50">
            <v>128</v>
          </cell>
        </row>
        <row r="51">
          <cell r="F51">
            <v>146</v>
          </cell>
        </row>
        <row r="52">
          <cell r="F52">
            <v>145</v>
          </cell>
        </row>
        <row r="54">
          <cell r="F54">
            <v>120</v>
          </cell>
        </row>
        <row r="55">
          <cell r="F55">
            <v>336</v>
          </cell>
        </row>
        <row r="56">
          <cell r="F56">
            <v>361</v>
          </cell>
        </row>
        <row r="57">
          <cell r="F57">
            <v>86</v>
          </cell>
        </row>
        <row r="58">
          <cell r="F58">
            <v>41</v>
          </cell>
        </row>
        <row r="59">
          <cell r="F59">
            <v>11</v>
          </cell>
        </row>
        <row r="60">
          <cell r="F60">
            <v>83</v>
          </cell>
        </row>
        <row r="62">
          <cell r="F62">
            <v>256</v>
          </cell>
        </row>
        <row r="63">
          <cell r="F63">
            <v>143</v>
          </cell>
        </row>
        <row r="64">
          <cell r="F64">
            <v>292</v>
          </cell>
        </row>
        <row r="65">
          <cell r="F65">
            <v>146</v>
          </cell>
        </row>
        <row r="66">
          <cell r="F66">
            <v>312</v>
          </cell>
        </row>
        <row r="67">
          <cell r="F67">
            <v>92</v>
          </cell>
        </row>
        <row r="68">
          <cell r="F68">
            <v>61</v>
          </cell>
        </row>
        <row r="69">
          <cell r="F69">
            <v>135</v>
          </cell>
        </row>
        <row r="70">
          <cell r="F70">
            <v>405</v>
          </cell>
        </row>
        <row r="71">
          <cell r="F71">
            <v>1755</v>
          </cell>
        </row>
        <row r="72">
          <cell r="F72">
            <v>434</v>
          </cell>
        </row>
        <row r="73">
          <cell r="F73">
            <v>58</v>
          </cell>
        </row>
        <row r="74">
          <cell r="F74">
            <v>680</v>
          </cell>
        </row>
        <row r="76">
          <cell r="F76">
            <v>1269</v>
          </cell>
        </row>
        <row r="77">
          <cell r="F77">
            <v>737</v>
          </cell>
        </row>
        <row r="78">
          <cell r="F78">
            <v>1484</v>
          </cell>
        </row>
        <row r="79">
          <cell r="F79">
            <v>844</v>
          </cell>
        </row>
        <row r="80">
          <cell r="F80">
            <v>492</v>
          </cell>
        </row>
        <row r="81">
          <cell r="F81">
            <v>697</v>
          </cell>
        </row>
        <row r="82">
          <cell r="F82">
            <v>549</v>
          </cell>
        </row>
        <row r="83">
          <cell r="F83">
            <v>572</v>
          </cell>
        </row>
        <row r="84">
          <cell r="F84">
            <v>192</v>
          </cell>
        </row>
        <row r="86">
          <cell r="F86">
            <v>6</v>
          </cell>
        </row>
        <row r="87">
          <cell r="F87">
            <v>1729</v>
          </cell>
        </row>
        <row r="88">
          <cell r="F88">
            <v>56</v>
          </cell>
        </row>
        <row r="89">
          <cell r="F89">
            <v>1441</v>
          </cell>
        </row>
        <row r="91">
          <cell r="F91">
            <v>4596</v>
          </cell>
        </row>
        <row r="92">
          <cell r="F92">
            <v>681</v>
          </cell>
        </row>
        <row r="93">
          <cell r="F93">
            <v>451</v>
          </cell>
        </row>
        <row r="94">
          <cell r="F94">
            <v>3990</v>
          </cell>
        </row>
        <row r="95">
          <cell r="F95">
            <v>261</v>
          </cell>
        </row>
        <row r="97">
          <cell r="F97">
            <v>11406</v>
          </cell>
        </row>
        <row r="98">
          <cell r="F98">
            <v>7</v>
          </cell>
        </row>
        <row r="99">
          <cell r="F99">
            <v>5849</v>
          </cell>
        </row>
        <row r="100">
          <cell r="F100">
            <v>3982</v>
          </cell>
        </row>
      </sheetData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_Nacimiento"/>
      <sheetName val="Cuadro No.2. Est.Población &lt;1"/>
      <sheetName val="Cuadro No.3 Est.Población 1año"/>
      <sheetName val="Cuadro No.4 Est.Población 1-4"/>
      <sheetName val="Cuadro No.5 Est.Población 10a"/>
      <sheetName val="Cuadro No.6 Est.Población MEF-E"/>
      <sheetName val="Cuadro No.7 Est.Población 60-64"/>
      <sheetName val="Cuadro No.8 Dosis de BCG"/>
      <sheetName val="Cuadro No.9 Cob.&lt;1(nac)"/>
      <sheetName val="Cuadro No.9.1 Cob.&lt;1(pob)"/>
      <sheetName val="Cuadro No.9.2 Cob.&lt;1(BCG)"/>
      <sheetName val="Cob.Graf"/>
      <sheetName val="Gráfico1_BCG"/>
      <sheetName val="Gráfico2_Hepatitis b"/>
      <sheetName val="Gráfico3_Polio"/>
      <sheetName val="Gráfico4_Penta"/>
      <sheetName val="Gráfico5_Rotavirus"/>
      <sheetName val="Hoja1"/>
      <sheetName val="Gráfico6_Influ"/>
      <sheetName val="Gráfico7_Neumo"/>
      <sheetName val="Cuadro No.10 Rango Polio &lt;1"/>
      <sheetName val="Cuadro No.11 Rango Pent&lt;1"/>
      <sheetName val="CuadroNo.12 Rango HepB&lt;1"/>
      <sheetName val="CuadroNo.13 Rango BCG&lt;1"/>
      <sheetName val="CuadroNo.14 Rango Rota V.&lt;1"/>
      <sheetName val="CuadroNo.15 Rango Influenza&lt;1"/>
      <sheetName val="CuadroNo.16 Rango Neumococo&lt;1"/>
      <sheetName val="Cuadro No.17 Polio+Penta"/>
      <sheetName val="Cuadro No.18 BCG+HB"/>
      <sheetName val="Cuadro No.19 ROTA+INF"/>
      <sheetName val="Cuadro No.20 Cob.Hep.A 1año"/>
      <sheetName val="Gráfico14.Hepatitis_A"/>
      <sheetName val="Cuadro No21. Influenza 1_año"/>
      <sheetName val="Cuadro No.22 Varicela 1_año"/>
      <sheetName val="Cuadro No.23 Cob.MMR_1año"/>
      <sheetName val="Cuadro No.24 Antiamarilica 1a "/>
      <sheetName val="Cuadro No.25 Cob.1-4"/>
      <sheetName val="Cuadro No.26 Co.TDAP_10a"/>
      <sheetName val="Cuadro No.27 Cob.VPH"/>
      <sheetName val="Graf. No.17 Dosis de VPH"/>
      <sheetName val="Graf. No.18 Cob.VPH"/>
      <sheetName val="Cuadro No.28 Tdap_Influ_Emb"/>
      <sheetName val="Graf.No19.Embarazadas"/>
      <sheetName val="Cuadro No.29 Td MEF"/>
      <sheetName val="Cuadro No.30 Td Ries-Ataq"/>
      <sheetName val="Cuadro No.31 Influ_60años"/>
      <sheetName val="Cuadro No.32 Neumo_60años"/>
      <sheetName val="Cuadro No.33 No.Dosis x Región"/>
      <sheetName val="Cuadro No.34 No.Dosis x Año"/>
      <sheetName val="Cuadro No.35 Vitamina A por D "/>
      <sheetName val="Cuadro No.36 TDAP x grupo de Ed"/>
      <sheetName val="Cuadro No.37 Prueba Tuberculina"/>
      <sheetName val="Cuadro No.38 Vitamina A"/>
      <sheetName val="Cuadro No. 39 Antiamarilica Reg"/>
      <sheetName val="CuadroNo.40 Historico"/>
      <sheetName val="Cuadro No.41 Rubeola-MMR"/>
      <sheetName val="Esquema Menor de 1"/>
      <sheetName val="Esquema 12m-4años"/>
      <sheetName val="Esquema 5-19"/>
      <sheetName val="Esquema Emb-MEF-PUE"/>
      <sheetName val="Esquema Población General"/>
      <sheetName val="Esquema Adultos 60 +"/>
      <sheetName val="Esquema Niños Atrasados"/>
      <sheetName val="Esquema Grupo de Riesg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0">
          <cell r="E10">
            <v>570</v>
          </cell>
        </row>
        <row r="11">
          <cell r="E11">
            <v>3917</v>
          </cell>
        </row>
        <row r="12">
          <cell r="E12">
            <v>613</v>
          </cell>
        </row>
        <row r="13">
          <cell r="E13">
            <v>4105</v>
          </cell>
        </row>
        <row r="14">
          <cell r="E14">
            <v>784</v>
          </cell>
        </row>
        <row r="15">
          <cell r="E15">
            <v>911</v>
          </cell>
        </row>
        <row r="16">
          <cell r="E16">
            <v>427</v>
          </cell>
        </row>
        <row r="17">
          <cell r="E17">
            <v>290</v>
          </cell>
        </row>
        <row r="18">
          <cell r="E18">
            <v>78</v>
          </cell>
        </row>
        <row r="19">
          <cell r="E19">
            <v>1615</v>
          </cell>
        </row>
        <row r="20">
          <cell r="E20">
            <v>5755</v>
          </cell>
        </row>
        <row r="21">
          <cell r="E21">
            <v>5114</v>
          </cell>
        </row>
        <row r="22">
          <cell r="E22">
            <v>193</v>
          </cell>
        </row>
        <row r="23">
          <cell r="E23">
            <v>213</v>
          </cell>
        </row>
        <row r="24">
          <cell r="E24">
            <v>177</v>
          </cell>
        </row>
        <row r="25">
          <cell r="E25">
            <v>58</v>
          </cell>
        </row>
        <row r="26">
          <cell r="E26">
            <v>8376</v>
          </cell>
        </row>
        <row r="27">
          <cell r="E27">
            <v>387</v>
          </cell>
        </row>
        <row r="28">
          <cell r="E28">
            <v>1100</v>
          </cell>
        </row>
        <row r="29">
          <cell r="E29">
            <v>352</v>
          </cell>
        </row>
        <row r="30">
          <cell r="E30">
            <v>514</v>
          </cell>
        </row>
        <row r="31">
          <cell r="E31">
            <v>1679</v>
          </cell>
        </row>
        <row r="32">
          <cell r="E32">
            <v>2622</v>
          </cell>
        </row>
        <row r="33">
          <cell r="E33">
            <v>497</v>
          </cell>
        </row>
        <row r="34">
          <cell r="E34">
            <v>147</v>
          </cell>
        </row>
        <row r="35">
          <cell r="E35">
            <v>81</v>
          </cell>
        </row>
        <row r="36">
          <cell r="E36">
            <v>459</v>
          </cell>
        </row>
        <row r="37">
          <cell r="E37">
            <v>133</v>
          </cell>
        </row>
        <row r="38">
          <cell r="E38">
            <v>141</v>
          </cell>
        </row>
        <row r="39">
          <cell r="E39">
            <v>264</v>
          </cell>
        </row>
        <row r="40">
          <cell r="E40">
            <v>1346</v>
          </cell>
        </row>
        <row r="41">
          <cell r="E41">
            <v>767</v>
          </cell>
        </row>
        <row r="42">
          <cell r="E42">
            <v>371</v>
          </cell>
        </row>
        <row r="43">
          <cell r="E43">
            <v>119</v>
          </cell>
        </row>
        <row r="44">
          <cell r="E44">
            <v>89</v>
          </cell>
        </row>
        <row r="45">
          <cell r="E45">
            <v>1616</v>
          </cell>
        </row>
        <row r="46">
          <cell r="E46">
            <v>873</v>
          </cell>
        </row>
        <row r="47">
          <cell r="E47">
            <v>73</v>
          </cell>
        </row>
        <row r="48">
          <cell r="E48">
            <v>71</v>
          </cell>
        </row>
        <row r="49">
          <cell r="E49">
            <v>207</v>
          </cell>
        </row>
        <row r="50">
          <cell r="E50">
            <v>122</v>
          </cell>
        </row>
        <row r="51">
          <cell r="E51">
            <v>157</v>
          </cell>
        </row>
        <row r="52">
          <cell r="E52">
            <v>113</v>
          </cell>
        </row>
        <row r="53">
          <cell r="E53">
            <v>1143</v>
          </cell>
        </row>
        <row r="54">
          <cell r="E54">
            <v>150</v>
          </cell>
        </row>
        <row r="55">
          <cell r="E55">
            <v>345</v>
          </cell>
        </row>
        <row r="56">
          <cell r="E56">
            <v>368</v>
          </cell>
        </row>
        <row r="57">
          <cell r="E57">
            <v>109</v>
          </cell>
        </row>
        <row r="58">
          <cell r="E58">
            <v>54</v>
          </cell>
        </row>
        <row r="59">
          <cell r="E59">
            <v>18</v>
          </cell>
        </row>
        <row r="60">
          <cell r="E60">
            <v>99</v>
          </cell>
        </row>
        <row r="61">
          <cell r="E61">
            <v>4387</v>
          </cell>
        </row>
        <row r="62">
          <cell r="E62">
            <v>250</v>
          </cell>
        </row>
        <row r="63">
          <cell r="E63">
            <v>163</v>
          </cell>
        </row>
        <row r="64">
          <cell r="E64">
            <v>339</v>
          </cell>
        </row>
        <row r="65">
          <cell r="E65">
            <v>164</v>
          </cell>
        </row>
        <row r="66">
          <cell r="E66">
            <v>350</v>
          </cell>
        </row>
        <row r="67">
          <cell r="E67">
            <v>99</v>
          </cell>
        </row>
        <row r="68">
          <cell r="E68">
            <v>69</v>
          </cell>
        </row>
        <row r="69">
          <cell r="E69">
            <v>153</v>
          </cell>
        </row>
        <row r="70">
          <cell r="E70">
            <v>345</v>
          </cell>
        </row>
        <row r="71">
          <cell r="E71">
            <v>1895</v>
          </cell>
        </row>
        <row r="72">
          <cell r="E72">
            <v>475</v>
          </cell>
        </row>
        <row r="73">
          <cell r="E73">
            <v>85</v>
          </cell>
        </row>
        <row r="74">
          <cell r="E74">
            <v>815</v>
          </cell>
        </row>
        <row r="75">
          <cell r="E75">
            <v>6888</v>
          </cell>
        </row>
        <row r="76">
          <cell r="E76">
            <v>1419</v>
          </cell>
        </row>
        <row r="77">
          <cell r="E77">
            <v>665</v>
          </cell>
        </row>
        <row r="78">
          <cell r="E78">
            <v>1281</v>
          </cell>
        </row>
        <row r="79">
          <cell r="E79">
            <v>787</v>
          </cell>
        </row>
        <row r="80">
          <cell r="E80">
            <v>537</v>
          </cell>
        </row>
        <row r="81">
          <cell r="E81">
            <v>706</v>
          </cell>
        </row>
        <row r="82">
          <cell r="E82">
            <v>691</v>
          </cell>
        </row>
        <row r="83">
          <cell r="E83">
            <v>519</v>
          </cell>
        </row>
        <row r="84">
          <cell r="E84">
            <v>283</v>
          </cell>
        </row>
        <row r="85">
          <cell r="E85">
            <v>2810</v>
          </cell>
        </row>
        <row r="86">
          <cell r="E86">
            <v>6</v>
          </cell>
        </row>
        <row r="87">
          <cell r="E87">
            <v>1536</v>
          </cell>
        </row>
        <row r="88">
          <cell r="E88">
            <v>46</v>
          </cell>
        </row>
        <row r="89">
          <cell r="E89">
            <v>1222</v>
          </cell>
        </row>
        <row r="90">
          <cell r="E90">
            <v>10109</v>
          </cell>
        </row>
        <row r="91">
          <cell r="E91">
            <v>4816</v>
          </cell>
        </row>
        <row r="92">
          <cell r="E92">
            <v>703</v>
          </cell>
        </row>
        <row r="93">
          <cell r="E93">
            <v>432</v>
          </cell>
        </row>
        <row r="94">
          <cell r="E94">
            <v>3885</v>
          </cell>
        </row>
        <row r="95">
          <cell r="E95">
            <v>273</v>
          </cell>
        </row>
        <row r="96">
          <cell r="E96">
            <v>11439</v>
          </cell>
        </row>
        <row r="97">
          <cell r="E97">
            <v>11428</v>
          </cell>
        </row>
        <row r="98">
          <cell r="E98">
            <v>11</v>
          </cell>
        </row>
        <row r="99">
          <cell r="E99">
            <v>6286</v>
          </cell>
        </row>
        <row r="100">
          <cell r="E100">
            <v>4071</v>
          </cell>
        </row>
      </sheetData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adro No.1_Nacimiento"/>
      <sheetName val="Cuadro No.2. Est.Población &lt;1"/>
      <sheetName val="Cuadro No.3 Est.Población 1año"/>
      <sheetName val="Cuadro No.4 Est.Población 1-4"/>
      <sheetName val="Cuadro No.5 Est.Población 10a"/>
      <sheetName val="Cuadro No.6 Est.Población MEF-E"/>
      <sheetName val="Cuadro No.7 Dosis de BCG"/>
      <sheetName val="Cuadro No.8 Cob.&lt;1(nac)"/>
      <sheetName val="Cuadro No.8.1 Cob.&lt;1(pob)"/>
      <sheetName val="Cuadro No.8.2 Cob.&lt;1(BCG)"/>
      <sheetName val="Cob.Graf"/>
      <sheetName val="Gráfico1_BCG"/>
      <sheetName val="Gráfico2_Hepatitis b"/>
      <sheetName val="Gráfico3_Polio"/>
      <sheetName val="Gráfico4_Penta"/>
      <sheetName val="Gráfico5_Rotavirus"/>
      <sheetName val="Gráfico6_Influ"/>
      <sheetName val="Gráfico7_Neumo"/>
      <sheetName val="Cuadro No.9 Rango Polio &lt;1"/>
      <sheetName val="Cuadro No.10 Rango Pent&lt;1"/>
      <sheetName val="CuadroNo.11 Rango HepB&lt;1"/>
      <sheetName val="CuadroNo.12 Rango BCG&lt;1"/>
      <sheetName val="CuadroNo.13 Rango Rota V.&lt;1"/>
      <sheetName val="CuadroNo.14 Historico"/>
      <sheetName val="Cuadro No.15 Polio+Penta"/>
      <sheetName val="Cuadro No.16 BCG+HB"/>
      <sheetName val="Cuadro No.17 ROTA+INF"/>
      <sheetName val="Cuadro No.18 Cob.Hep.A 1año"/>
      <sheetName val="Cuadro No.19 Cob.MMR_1año"/>
      <sheetName val="Cuadro No.20 Cob.1-4"/>
      <sheetName val="Cuadro No.21 Co.TDAP_10a"/>
      <sheetName val="Cuadro No.22 TDAP x grupo de Ed"/>
      <sheetName val="Cuadro No.23 Cob.VPH"/>
      <sheetName val="Graf. No.16 Dosis de VPH"/>
      <sheetName val="Graf. No.17 Cob.VPH"/>
      <sheetName val="Cuadro No.24 Vitamina A"/>
      <sheetName val="Cuadro No.25 Vitamina A por Ed "/>
      <sheetName val="Cuadro No.26 Pueba Tuberculina"/>
      <sheetName val="Cuadro No.27 No.Dosis x Región"/>
      <sheetName val="Cuadro No.28 No.Dosis x Año"/>
      <sheetName val="Cuadro No. 29 Antiamarilica Reg"/>
      <sheetName val="Cuadro No.30 Antiamarilica 1a "/>
      <sheetName val="Cuadro No.31 Tdap_Emb"/>
      <sheetName val="Cuadro No.32 Td MEF"/>
      <sheetName val="Cuadro No.33 Td Ries-Ataq"/>
      <sheetName val="Cuadro No.34 Rubeola-MMR"/>
      <sheetName val="Esquema Menor de 1"/>
      <sheetName val="Esquema 12m-4años"/>
      <sheetName val="Esquema 5-19"/>
      <sheetName val="Esquema Emb-MEF-PUE"/>
      <sheetName val="Esquema Población General"/>
      <sheetName val="Esquema Niños Atrasados"/>
    </sheetNames>
    <sheetDataSet>
      <sheetData sheetId="0">
        <row r="7">
          <cell r="F7">
            <v>73804</v>
          </cell>
        </row>
        <row r="9">
          <cell r="F9">
            <v>4106</v>
          </cell>
        </row>
        <row r="10">
          <cell r="F10">
            <v>3219</v>
          </cell>
        </row>
        <row r="11">
          <cell r="F11">
            <v>402</v>
          </cell>
        </row>
        <row r="12">
          <cell r="F12">
            <v>485</v>
          </cell>
        </row>
        <row r="13">
          <cell r="F13">
            <v>4270</v>
          </cell>
        </row>
        <row r="14">
          <cell r="F14">
            <v>783</v>
          </cell>
        </row>
        <row r="15">
          <cell r="F15">
            <v>306</v>
          </cell>
        </row>
        <row r="16">
          <cell r="F16">
            <v>103</v>
          </cell>
        </row>
        <row r="17">
          <cell r="F17">
            <v>480</v>
          </cell>
        </row>
        <row r="18">
          <cell r="F18">
            <v>1680</v>
          </cell>
        </row>
        <row r="19">
          <cell r="F19">
            <v>918</v>
          </cell>
        </row>
        <row r="20">
          <cell r="F20">
            <v>5582</v>
          </cell>
        </row>
        <row r="21">
          <cell r="F21">
            <v>346</v>
          </cell>
        </row>
        <row r="22">
          <cell r="F22">
            <v>161</v>
          </cell>
        </row>
        <row r="23">
          <cell r="F23">
            <v>4850</v>
          </cell>
        </row>
        <row r="24">
          <cell r="F24">
            <v>169</v>
          </cell>
        </row>
        <row r="25">
          <cell r="F25">
            <v>56</v>
          </cell>
        </row>
        <row r="26">
          <cell r="F26">
            <v>8104</v>
          </cell>
        </row>
        <row r="27">
          <cell r="F27">
            <v>1065</v>
          </cell>
        </row>
        <row r="28">
          <cell r="F28">
            <v>401</v>
          </cell>
        </row>
        <row r="29">
          <cell r="F29">
            <v>1588</v>
          </cell>
        </row>
        <row r="30">
          <cell r="F30">
            <v>288</v>
          </cell>
        </row>
        <row r="31">
          <cell r="F31">
            <v>274</v>
          </cell>
        </row>
        <row r="32">
          <cell r="F32">
            <v>521</v>
          </cell>
        </row>
        <row r="33">
          <cell r="F33">
            <v>2735</v>
          </cell>
        </row>
        <row r="34">
          <cell r="F34">
            <v>534</v>
          </cell>
        </row>
        <row r="35">
          <cell r="F35">
            <v>147</v>
          </cell>
        </row>
        <row r="36">
          <cell r="F36">
            <v>138</v>
          </cell>
        </row>
        <row r="37">
          <cell r="F37">
            <v>110</v>
          </cell>
        </row>
        <row r="38">
          <cell r="F38">
            <v>64</v>
          </cell>
        </row>
        <row r="39">
          <cell r="F39">
            <v>239</v>
          </cell>
        </row>
        <row r="40">
          <cell r="F40">
            <v>1313</v>
          </cell>
        </row>
        <row r="41">
          <cell r="F41">
            <v>659</v>
          </cell>
        </row>
        <row r="42">
          <cell r="F42">
            <v>422</v>
          </cell>
        </row>
        <row r="43">
          <cell r="F43">
            <v>172</v>
          </cell>
        </row>
        <row r="44">
          <cell r="F44">
            <v>60</v>
          </cell>
        </row>
        <row r="45">
          <cell r="F45">
            <v>1685</v>
          </cell>
        </row>
        <row r="46">
          <cell r="F46">
            <v>202</v>
          </cell>
        </row>
        <row r="47">
          <cell r="F47">
            <v>99</v>
          </cell>
        </row>
        <row r="48">
          <cell r="F48">
            <v>127</v>
          </cell>
        </row>
        <row r="49">
          <cell r="F49">
            <v>918</v>
          </cell>
        </row>
        <row r="50">
          <cell r="F50">
            <v>179</v>
          </cell>
        </row>
        <row r="51">
          <cell r="F51">
            <v>91</v>
          </cell>
        </row>
        <row r="52">
          <cell r="F52">
            <v>69</v>
          </cell>
        </row>
        <row r="53">
          <cell r="F53">
            <v>1146</v>
          </cell>
        </row>
        <row r="54">
          <cell r="F54">
            <v>146</v>
          </cell>
        </row>
        <row r="55">
          <cell r="F55">
            <v>102</v>
          </cell>
        </row>
        <row r="56">
          <cell r="F56">
            <v>130</v>
          </cell>
        </row>
        <row r="57">
          <cell r="F57">
            <v>364</v>
          </cell>
        </row>
        <row r="58">
          <cell r="F58">
            <v>18</v>
          </cell>
        </row>
        <row r="59">
          <cell r="F59">
            <v>50</v>
          </cell>
        </row>
        <row r="60">
          <cell r="F60">
            <v>336</v>
          </cell>
        </row>
        <row r="61">
          <cell r="F61">
            <v>13470</v>
          </cell>
        </row>
        <row r="62">
          <cell r="F62">
            <v>13461</v>
          </cell>
        </row>
        <row r="63">
          <cell r="F63">
            <v>9</v>
          </cell>
        </row>
        <row r="64">
          <cell r="F64">
            <v>2771</v>
          </cell>
        </row>
        <row r="65">
          <cell r="F65">
            <v>1097</v>
          </cell>
        </row>
        <row r="66">
          <cell r="F66">
            <v>59</v>
          </cell>
        </row>
        <row r="67">
          <cell r="F67">
            <v>16</v>
          </cell>
        </row>
        <row r="68">
          <cell r="F68">
            <v>1599</v>
          </cell>
        </row>
        <row r="69">
          <cell r="F69">
            <v>9677</v>
          </cell>
        </row>
        <row r="70">
          <cell r="F70">
            <v>277</v>
          </cell>
        </row>
        <row r="71">
          <cell r="F71">
            <v>444</v>
          </cell>
        </row>
        <row r="72">
          <cell r="F72">
            <v>640</v>
          </cell>
        </row>
        <row r="73">
          <cell r="F73">
            <v>3727</v>
          </cell>
        </row>
        <row r="74">
          <cell r="F74">
            <v>4589</v>
          </cell>
        </row>
        <row r="75">
          <cell r="F75">
            <v>888</v>
          </cell>
        </row>
        <row r="76">
          <cell r="F76">
            <v>10995</v>
          </cell>
        </row>
        <row r="77">
          <cell r="F77">
            <v>4157</v>
          </cell>
        </row>
        <row r="78">
          <cell r="F78">
            <v>297</v>
          </cell>
        </row>
        <row r="79">
          <cell r="F79">
            <v>321</v>
          </cell>
        </row>
        <row r="80">
          <cell r="F80">
            <v>379</v>
          </cell>
        </row>
        <row r="81">
          <cell r="F81">
            <v>176</v>
          </cell>
        </row>
        <row r="82">
          <cell r="F82">
            <v>119</v>
          </cell>
        </row>
        <row r="83">
          <cell r="F83">
            <v>153</v>
          </cell>
        </row>
        <row r="84">
          <cell r="F84">
            <v>519</v>
          </cell>
        </row>
        <row r="85">
          <cell r="F85">
            <v>61</v>
          </cell>
        </row>
        <row r="86">
          <cell r="F86">
            <v>77</v>
          </cell>
        </row>
        <row r="87">
          <cell r="F87">
            <v>62</v>
          </cell>
        </row>
        <row r="88">
          <cell r="F88">
            <v>1777</v>
          </cell>
        </row>
        <row r="89">
          <cell r="F89">
            <v>216</v>
          </cell>
        </row>
        <row r="90">
          <cell r="F90">
            <v>5640</v>
          </cell>
        </row>
        <row r="91">
          <cell r="F91">
            <v>957</v>
          </cell>
        </row>
        <row r="92">
          <cell r="F92">
            <v>547</v>
          </cell>
        </row>
        <row r="93">
          <cell r="F93">
            <v>1190</v>
          </cell>
        </row>
        <row r="94">
          <cell r="F94">
            <v>549</v>
          </cell>
        </row>
        <row r="95">
          <cell r="F95">
            <v>510</v>
          </cell>
        </row>
        <row r="96">
          <cell r="F96">
            <v>564</v>
          </cell>
        </row>
        <row r="97">
          <cell r="F97">
            <v>432</v>
          </cell>
        </row>
        <row r="98">
          <cell r="F98">
            <v>577</v>
          </cell>
        </row>
        <row r="99">
          <cell r="F99">
            <v>314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9FF33"/>
  </sheetPr>
  <dimension ref="A1:X189"/>
  <sheetViews>
    <sheetView tabSelected="1" view="pageBreakPreview" zoomScaleNormal="100" zoomScaleSheetLayoutView="100" workbookViewId="0">
      <selection activeCell="A3" sqref="A3:X3"/>
    </sheetView>
  </sheetViews>
  <sheetFormatPr baseColWidth="10" defaultColWidth="11.44140625" defaultRowHeight="15.6" x14ac:dyDescent="0.3"/>
  <cols>
    <col min="1" max="1" width="26.33203125" style="1" customWidth="1"/>
    <col min="2" max="2" width="9.6640625" style="1" customWidth="1"/>
    <col min="3" max="4" width="5.88671875" style="77" customWidth="1"/>
    <col min="5" max="5" width="5.88671875" style="78" customWidth="1"/>
    <col min="6" max="6" width="6.33203125" style="78" customWidth="1"/>
    <col min="7" max="7" width="5.88671875" style="77" customWidth="1"/>
    <col min="8" max="8" width="5.88671875" style="87" customWidth="1"/>
    <col min="9" max="10" width="5.88671875" style="77" customWidth="1"/>
    <col min="11" max="11" width="5.88671875" style="78" customWidth="1"/>
    <col min="12" max="12" width="6.44140625" style="78" customWidth="1"/>
    <col min="13" max="13" width="5.88671875" style="77" customWidth="1"/>
    <col min="14" max="14" width="5.88671875" style="1" customWidth="1"/>
    <col min="15" max="16" width="5.88671875" style="77" customWidth="1"/>
    <col min="17" max="18" width="5.88671875" style="78" customWidth="1"/>
    <col min="19" max="20" width="5.88671875" style="79" customWidth="1"/>
    <col min="21" max="21" width="6.109375" style="79" customWidth="1"/>
    <col min="22" max="22" width="6.6640625" style="79" customWidth="1"/>
    <col min="23" max="24" width="5.88671875" style="79" customWidth="1"/>
    <col min="25" max="16384" width="11.44140625" style="1"/>
  </cols>
  <sheetData>
    <row r="1" spans="1:24" ht="22.5" customHeight="1" x14ac:dyDescent="0.3">
      <c r="A1" s="93" t="s">
        <v>0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</row>
    <row r="2" spans="1:24" ht="22.5" customHeight="1" x14ac:dyDescent="0.3">
      <c r="A2" s="93" t="s">
        <v>1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  <c r="U2" s="93"/>
      <c r="V2" s="93"/>
      <c r="W2" s="93"/>
      <c r="X2" s="93"/>
    </row>
    <row r="3" spans="1:24" ht="22.5" customHeight="1" thickBot="1" x14ac:dyDescent="0.35">
      <c r="A3" s="93" t="s">
        <v>2</v>
      </c>
      <c r="B3" s="93"/>
      <c r="C3" s="93"/>
      <c r="D3" s="93"/>
      <c r="E3" s="93"/>
      <c r="F3" s="93"/>
      <c r="G3" s="93"/>
      <c r="H3" s="93"/>
      <c r="I3" s="93"/>
      <c r="J3" s="93"/>
      <c r="K3" s="93"/>
      <c r="L3" s="93"/>
      <c r="M3" s="93"/>
      <c r="N3" s="93"/>
      <c r="O3" s="93"/>
      <c r="P3" s="93"/>
      <c r="Q3" s="93"/>
      <c r="R3" s="93"/>
      <c r="S3" s="93"/>
      <c r="T3" s="93"/>
      <c r="U3" s="93"/>
      <c r="V3" s="93"/>
      <c r="W3" s="93"/>
      <c r="X3" s="93"/>
    </row>
    <row r="4" spans="1:24" ht="22.5" customHeight="1" x14ac:dyDescent="0.3">
      <c r="A4" s="113" t="s">
        <v>3</v>
      </c>
      <c r="B4" s="116" t="s">
        <v>4</v>
      </c>
      <c r="C4" s="94" t="s">
        <v>5</v>
      </c>
      <c r="D4" s="95"/>
      <c r="E4" s="95"/>
      <c r="F4" s="96"/>
      <c r="G4" s="97" t="s">
        <v>6</v>
      </c>
      <c r="H4" s="98"/>
      <c r="I4" s="99" t="s">
        <v>7</v>
      </c>
      <c r="J4" s="100"/>
      <c r="K4" s="100"/>
      <c r="L4" s="101"/>
      <c r="M4" s="102" t="s">
        <v>8</v>
      </c>
      <c r="N4" s="103"/>
      <c r="O4" s="99" t="s">
        <v>9</v>
      </c>
      <c r="P4" s="100"/>
      <c r="Q4" s="100"/>
      <c r="R4" s="101"/>
      <c r="S4" s="88" t="s">
        <v>10</v>
      </c>
      <c r="T4" s="89"/>
      <c r="U4" s="88" t="s">
        <v>11</v>
      </c>
      <c r="V4" s="90"/>
      <c r="W4" s="90"/>
      <c r="X4" s="91"/>
    </row>
    <row r="5" spans="1:24" ht="22.5" customHeight="1" x14ac:dyDescent="0.3">
      <c r="A5" s="114"/>
      <c r="B5" s="117"/>
      <c r="C5" s="2" t="s">
        <v>12</v>
      </c>
      <c r="D5" s="3" t="s">
        <v>13</v>
      </c>
      <c r="E5" s="4" t="s">
        <v>14</v>
      </c>
      <c r="F5" s="5" t="s">
        <v>15</v>
      </c>
      <c r="G5" s="2" t="s">
        <v>13</v>
      </c>
      <c r="H5" s="6" t="s">
        <v>14</v>
      </c>
      <c r="I5" s="2" t="s">
        <v>16</v>
      </c>
      <c r="J5" s="3" t="s">
        <v>13</v>
      </c>
      <c r="K5" s="4" t="s">
        <v>14</v>
      </c>
      <c r="L5" s="5" t="s">
        <v>15</v>
      </c>
      <c r="M5" s="2" t="s">
        <v>13</v>
      </c>
      <c r="N5" s="7" t="s">
        <v>14</v>
      </c>
      <c r="O5" s="8" t="s">
        <v>17</v>
      </c>
      <c r="P5" s="3" t="s">
        <v>13</v>
      </c>
      <c r="Q5" s="4" t="s">
        <v>14</v>
      </c>
      <c r="R5" s="5" t="s">
        <v>15</v>
      </c>
      <c r="S5" s="8" t="s">
        <v>13</v>
      </c>
      <c r="T5" s="9" t="s">
        <v>14</v>
      </c>
      <c r="U5" s="2" t="s">
        <v>18</v>
      </c>
      <c r="V5" s="3" t="s">
        <v>13</v>
      </c>
      <c r="W5" s="4" t="s">
        <v>14</v>
      </c>
      <c r="X5" s="10" t="s">
        <v>15</v>
      </c>
    </row>
    <row r="6" spans="1:24" ht="22.5" customHeight="1" thickBot="1" x14ac:dyDescent="0.35">
      <c r="A6" s="115"/>
      <c r="B6" s="118"/>
      <c r="C6" s="11" t="s">
        <v>19</v>
      </c>
      <c r="D6" s="12" t="s">
        <v>19</v>
      </c>
      <c r="E6" s="15" t="s">
        <v>20</v>
      </c>
      <c r="F6" s="13" t="s">
        <v>20</v>
      </c>
      <c r="G6" s="11" t="s">
        <v>19</v>
      </c>
      <c r="H6" s="14" t="s">
        <v>20</v>
      </c>
      <c r="I6" s="11" t="s">
        <v>19</v>
      </c>
      <c r="J6" s="12" t="s">
        <v>19</v>
      </c>
      <c r="K6" s="15" t="s">
        <v>20</v>
      </c>
      <c r="L6" s="13" t="s">
        <v>20</v>
      </c>
      <c r="M6" s="11" t="s">
        <v>19</v>
      </c>
      <c r="N6" s="16" t="s">
        <v>20</v>
      </c>
      <c r="O6" s="17" t="s">
        <v>19</v>
      </c>
      <c r="P6" s="12" t="s">
        <v>19</v>
      </c>
      <c r="Q6" s="15" t="s">
        <v>20</v>
      </c>
      <c r="R6" s="13" t="s">
        <v>20</v>
      </c>
      <c r="S6" s="17" t="s">
        <v>19</v>
      </c>
      <c r="T6" s="18" t="s">
        <v>20</v>
      </c>
      <c r="U6" s="11" t="s">
        <v>19</v>
      </c>
      <c r="V6" s="12" t="s">
        <v>19</v>
      </c>
      <c r="W6" s="15" t="s">
        <v>20</v>
      </c>
      <c r="X6" s="19" t="s">
        <v>20</v>
      </c>
    </row>
    <row r="7" spans="1:24" s="20" customFormat="1" ht="18" customHeight="1" thickBot="1" x14ac:dyDescent="0.3">
      <c r="A7" s="104" t="s">
        <v>21</v>
      </c>
      <c r="B7" s="105">
        <f>+B9+B13+B20+B26+B40+B45+B53+B61+B74+B75+B85+B90+B96+B99+B100</f>
        <v>72054</v>
      </c>
      <c r="C7" s="106">
        <f>+C9+C13+C20+C26+C40+C45+C53+C61+C74+C75+C85+C90+C96+C99+C100</f>
        <v>62005</v>
      </c>
      <c r="D7" s="107">
        <f t="shared" ref="D7" si="0">D9+D13+D20+D26+D40+D45+D53+D61+D74+D75+D85+D90+D96+D99+D100</f>
        <v>73353</v>
      </c>
      <c r="E7" s="108">
        <f>C7/B7*100</f>
        <v>86.05351541899131</v>
      </c>
      <c r="F7" s="109">
        <f>(D7-C7)/D7*100</f>
        <v>15.470396575463852</v>
      </c>
      <c r="G7" s="105">
        <f>G9+G13+G20+G26+G40+G45+G53+G61+G74+G75+G85+G90+G96+G99+G100</f>
        <v>72054</v>
      </c>
      <c r="H7" s="110">
        <f>G7/B7*100</f>
        <v>100</v>
      </c>
      <c r="I7" s="106">
        <f>+I9+I13+I20+I26+I40+I45+I53+I61+I74+I75+I85+I90+I96+I99+I100</f>
        <v>61928</v>
      </c>
      <c r="J7" s="107">
        <f t="shared" ref="J7" si="1">J9+J13+J20+J26+J40+J45+J53+J61+J74+J75+J85+J90+J96+J99+J100</f>
        <v>73145</v>
      </c>
      <c r="K7" s="111">
        <f>I7/B7*100</f>
        <v>85.94665112276904</v>
      </c>
      <c r="L7" s="109">
        <f t="shared" ref="L7" si="2">(J7-I7)/J7*100</f>
        <v>15.335292911340487</v>
      </c>
      <c r="M7" s="105">
        <f>M9+M13+M20+M26+M40+M45+M53+M61+M74+M75+M85+M90+M96+M99+M100</f>
        <v>60352</v>
      </c>
      <c r="N7" s="109">
        <f>M7/B7*100</f>
        <v>83.759402670219558</v>
      </c>
      <c r="O7" s="106">
        <f t="shared" ref="O7:P7" si="3">O9+O13+O20+O26+O40+O45+O53+O61+O74+O75+O85+O90+O96+O99+O100</f>
        <v>66388</v>
      </c>
      <c r="P7" s="107">
        <f t="shared" si="3"/>
        <v>72771</v>
      </c>
      <c r="Q7" s="111">
        <f>O7/B7*100</f>
        <v>92.136453215643826</v>
      </c>
      <c r="R7" s="109">
        <f>(P7-O7)/P7*100</f>
        <v>8.7713512250759234</v>
      </c>
      <c r="S7" s="105">
        <f>S9+S13+S20+S26+S40+S45+S53+S61+S74+S75+S85+S90+S96+S99+S100</f>
        <v>69388</v>
      </c>
      <c r="T7" s="109">
        <f>S7/B7*100</f>
        <v>96.299997224303993</v>
      </c>
      <c r="U7" s="106">
        <f t="shared" ref="U7:V7" si="4">U9+U13+U20+U26+U40+U45+U53+U61+U74+U75+U85+U90+U96+U99+U100</f>
        <v>67817</v>
      </c>
      <c r="V7" s="107">
        <f t="shared" si="4"/>
        <v>72040</v>
      </c>
      <c r="W7" s="111">
        <f>U7/B7*100</f>
        <v>94.119688011768957</v>
      </c>
      <c r="X7" s="112">
        <f>(V7-U7)/U7*100</f>
        <v>6.2270522140466253</v>
      </c>
    </row>
    <row r="8" spans="1:24" s="20" customFormat="1" ht="5.25" customHeight="1" thickTop="1" x14ac:dyDescent="0.3">
      <c r="A8" s="21"/>
      <c r="B8" s="21"/>
      <c r="C8" s="22"/>
      <c r="D8" s="22"/>
      <c r="E8" s="23"/>
      <c r="F8" s="23"/>
      <c r="G8" s="22"/>
      <c r="H8" s="24"/>
      <c r="I8" s="22"/>
      <c r="J8" s="22"/>
      <c r="K8" s="23"/>
      <c r="L8" s="23"/>
      <c r="M8" s="22"/>
      <c r="N8" s="23"/>
      <c r="O8" s="22"/>
      <c r="P8" s="22"/>
      <c r="Q8" s="23"/>
      <c r="R8" s="23"/>
      <c r="S8" s="22"/>
      <c r="T8" s="23"/>
      <c r="U8" s="22"/>
      <c r="V8" s="22"/>
      <c r="W8" s="23"/>
      <c r="X8" s="23"/>
    </row>
    <row r="9" spans="1:24" s="20" customFormat="1" ht="18" customHeight="1" x14ac:dyDescent="0.25">
      <c r="A9" s="25" t="s">
        <v>22</v>
      </c>
      <c r="B9" s="26">
        <f>SUM(B10:B12)</f>
        <v>4866</v>
      </c>
      <c r="C9" s="27">
        <f t="shared" ref="C9:D9" si="5">SUM(C10:C12)</f>
        <v>3279</v>
      </c>
      <c r="D9" s="28">
        <f t="shared" si="5"/>
        <v>4691</v>
      </c>
      <c r="E9" s="29">
        <f t="shared" ref="E9:E72" si="6">C9/B9*100</f>
        <v>67.385943279901355</v>
      </c>
      <c r="F9" s="30">
        <f>(D9-C9)/D9*100</f>
        <v>30.10019185674696</v>
      </c>
      <c r="G9" s="27">
        <f>SUM(G10:G12)</f>
        <v>4866</v>
      </c>
      <c r="H9" s="31">
        <f t="shared" ref="H9:H72" si="7">G9/B9*100</f>
        <v>100</v>
      </c>
      <c r="I9" s="27">
        <f t="shared" ref="I9:J9" si="8">SUM(I10:I12)</f>
        <v>3273</v>
      </c>
      <c r="J9" s="28">
        <f t="shared" si="8"/>
        <v>4685</v>
      </c>
      <c r="K9" s="29">
        <f t="shared" ref="K9:K72" si="9">I9/B9*100</f>
        <v>67.262638717632555</v>
      </c>
      <c r="L9" s="30">
        <f t="shared" ref="L9:L92" si="10">(J9-I9)/J9*100</f>
        <v>30.138740661686231</v>
      </c>
      <c r="M9" s="27">
        <f>SUM(M10:M12)</f>
        <v>4017</v>
      </c>
      <c r="N9" s="30">
        <f t="shared" ref="N9:N72" si="11">M9/B9*100</f>
        <v>82.552404438964246</v>
      </c>
      <c r="O9" s="27">
        <f t="shared" ref="O9:P9" si="12">SUM(O10:O12)</f>
        <v>3926</v>
      </c>
      <c r="P9" s="28">
        <f t="shared" si="12"/>
        <v>4526</v>
      </c>
      <c r="Q9" s="29">
        <f t="shared" ref="Q9:Q72" si="13">O9/B9*100</f>
        <v>80.682285244554052</v>
      </c>
      <c r="R9" s="30">
        <f t="shared" ref="R9:R72" si="14">(P9-O9)/P9*100</f>
        <v>13.256738842244808</v>
      </c>
      <c r="S9" s="27">
        <f>SUM(S10:S12)</f>
        <v>4255</v>
      </c>
      <c r="T9" s="30">
        <f t="shared" ref="T9:T72" si="15">S9/B9*100</f>
        <v>87.443485408960129</v>
      </c>
      <c r="U9" s="27">
        <f t="shared" ref="U9:V9" si="16">SUM(U10:U12)</f>
        <v>4045</v>
      </c>
      <c r="V9" s="28">
        <f t="shared" si="16"/>
        <v>4565</v>
      </c>
      <c r="W9" s="29">
        <f t="shared" ref="W9:W72" si="17">U9/B9*100</f>
        <v>83.127825729552001</v>
      </c>
      <c r="X9" s="32">
        <f>(V9-U9)/U9*100</f>
        <v>12.855377008652658</v>
      </c>
    </row>
    <row r="10" spans="1:24" s="46" customFormat="1" ht="18" customHeight="1" x14ac:dyDescent="0.3">
      <c r="A10" s="33" t="s">
        <v>23</v>
      </c>
      <c r="B10" s="34">
        <f>+'[1]Cuadro No.8 Dosis de BCG'!F10</f>
        <v>497</v>
      </c>
      <c r="C10" s="35">
        <v>330</v>
      </c>
      <c r="D10" s="36">
        <v>616</v>
      </c>
      <c r="E10" s="37">
        <f t="shared" si="6"/>
        <v>66.398390342052309</v>
      </c>
      <c r="F10" s="38">
        <f>(D10-C10)/D10*100</f>
        <v>46.428571428571431</v>
      </c>
      <c r="G10" s="39">
        <v>497</v>
      </c>
      <c r="H10" s="40">
        <f t="shared" si="7"/>
        <v>100</v>
      </c>
      <c r="I10" s="41">
        <v>329</v>
      </c>
      <c r="J10" s="42">
        <v>616</v>
      </c>
      <c r="K10" s="37">
        <f t="shared" si="9"/>
        <v>66.197183098591552</v>
      </c>
      <c r="L10" s="38">
        <f>(J10-I10)/J10*100</f>
        <v>46.590909090909086</v>
      </c>
      <c r="M10" s="35">
        <v>364</v>
      </c>
      <c r="N10" s="38">
        <f t="shared" si="11"/>
        <v>73.239436619718319</v>
      </c>
      <c r="O10" s="41">
        <v>488</v>
      </c>
      <c r="P10" s="42">
        <v>582</v>
      </c>
      <c r="Q10" s="37">
        <f t="shared" si="13"/>
        <v>98.189134808853112</v>
      </c>
      <c r="R10" s="38">
        <f>(P10-O10)/P10*100</f>
        <v>16.151202749140893</v>
      </c>
      <c r="S10" s="35">
        <v>553</v>
      </c>
      <c r="T10" s="38">
        <f t="shared" si="15"/>
        <v>111.26760563380283</v>
      </c>
      <c r="U10" s="43">
        <v>506</v>
      </c>
      <c r="V10" s="44">
        <v>581</v>
      </c>
      <c r="W10" s="37">
        <f t="shared" si="17"/>
        <v>101.81086519114689</v>
      </c>
      <c r="X10" s="45">
        <f>(V10-U10)/V10*100</f>
        <v>12.908777969018933</v>
      </c>
    </row>
    <row r="11" spans="1:24" s="46" customFormat="1" ht="18" customHeight="1" x14ac:dyDescent="0.3">
      <c r="A11" s="33" t="s">
        <v>24</v>
      </c>
      <c r="B11" s="34">
        <f>+'[1]Cuadro No.8 Dosis de BCG'!F11</f>
        <v>3846</v>
      </c>
      <c r="C11" s="35">
        <v>2597</v>
      </c>
      <c r="D11" s="36">
        <v>3608</v>
      </c>
      <c r="E11" s="37">
        <f t="shared" si="6"/>
        <v>67.524700988039527</v>
      </c>
      <c r="F11" s="38">
        <f t="shared" ref="F11:F90" si="18">(D11-C11)/D11*100</f>
        <v>28.021064301552105</v>
      </c>
      <c r="G11" s="39">
        <v>3846</v>
      </c>
      <c r="H11" s="40">
        <f t="shared" si="7"/>
        <v>100</v>
      </c>
      <c r="I11" s="41">
        <v>2591</v>
      </c>
      <c r="J11" s="42">
        <v>3602</v>
      </c>
      <c r="K11" s="37">
        <f t="shared" si="9"/>
        <v>67.368694747789917</v>
      </c>
      <c r="L11" s="38">
        <f t="shared" si="10"/>
        <v>28.06774014436424</v>
      </c>
      <c r="M11" s="35">
        <v>3254</v>
      </c>
      <c r="N11" s="38">
        <f t="shared" si="11"/>
        <v>84.607384295371816</v>
      </c>
      <c r="O11" s="41">
        <v>3047</v>
      </c>
      <c r="P11" s="42">
        <v>3493</v>
      </c>
      <c r="Q11" s="37">
        <f t="shared" si="13"/>
        <v>79.225169006760268</v>
      </c>
      <c r="R11" s="38">
        <f t="shared" si="14"/>
        <v>12.768393930718581</v>
      </c>
      <c r="S11" s="35">
        <v>3260</v>
      </c>
      <c r="T11" s="38">
        <f t="shared" si="15"/>
        <v>84.763390535621426</v>
      </c>
      <c r="U11" s="43">
        <v>3128</v>
      </c>
      <c r="V11" s="44">
        <v>3522</v>
      </c>
      <c r="W11" s="37">
        <f t="shared" si="17"/>
        <v>81.331253250130004</v>
      </c>
      <c r="X11" s="45">
        <f>(V11-U11)/V11*100</f>
        <v>11.186825667234526</v>
      </c>
    </row>
    <row r="12" spans="1:24" s="46" customFormat="1" ht="15" customHeight="1" x14ac:dyDescent="0.3">
      <c r="A12" s="33" t="s">
        <v>25</v>
      </c>
      <c r="B12" s="34">
        <f>+'[1]Cuadro No.8 Dosis de BCG'!F12</f>
        <v>523</v>
      </c>
      <c r="C12" s="35">
        <v>352</v>
      </c>
      <c r="D12" s="36">
        <v>467</v>
      </c>
      <c r="E12" s="37">
        <f t="shared" si="6"/>
        <v>67.304015296367112</v>
      </c>
      <c r="F12" s="38">
        <f t="shared" si="18"/>
        <v>24.62526766595289</v>
      </c>
      <c r="G12" s="39">
        <v>523</v>
      </c>
      <c r="H12" s="40">
        <f t="shared" si="7"/>
        <v>100</v>
      </c>
      <c r="I12" s="41">
        <v>353</v>
      </c>
      <c r="J12" s="42">
        <v>467</v>
      </c>
      <c r="K12" s="37">
        <f t="shared" si="9"/>
        <v>67.495219885277251</v>
      </c>
      <c r="L12" s="38">
        <f t="shared" si="10"/>
        <v>24.411134903640257</v>
      </c>
      <c r="M12" s="35">
        <v>399</v>
      </c>
      <c r="N12" s="38">
        <f t="shared" si="11"/>
        <v>76.290630975143401</v>
      </c>
      <c r="O12" s="41">
        <v>391</v>
      </c>
      <c r="P12" s="42">
        <v>451</v>
      </c>
      <c r="Q12" s="37">
        <f t="shared" si="13"/>
        <v>74.760994263862329</v>
      </c>
      <c r="R12" s="38">
        <f t="shared" si="14"/>
        <v>13.303769401330376</v>
      </c>
      <c r="S12" s="35">
        <v>442</v>
      </c>
      <c r="T12" s="38">
        <f t="shared" si="15"/>
        <v>84.512428298279161</v>
      </c>
      <c r="U12" s="43">
        <v>411</v>
      </c>
      <c r="V12" s="44">
        <v>462</v>
      </c>
      <c r="W12" s="37">
        <f t="shared" si="17"/>
        <v>78.585086042065015</v>
      </c>
      <c r="X12" s="45">
        <f>(V12-U12)/V12*100</f>
        <v>11.038961038961039</v>
      </c>
    </row>
    <row r="13" spans="1:24" s="20" customFormat="1" ht="18" customHeight="1" x14ac:dyDescent="0.25">
      <c r="A13" s="25" t="s">
        <v>26</v>
      </c>
      <c r="B13" s="26">
        <f>SUM(B14:B19)</f>
        <v>3945</v>
      </c>
      <c r="C13" s="27">
        <f t="shared" ref="C13:D13" si="19">SUM(C14:C19)</f>
        <v>3388</v>
      </c>
      <c r="D13" s="28">
        <f t="shared" si="19"/>
        <v>4087</v>
      </c>
      <c r="E13" s="29">
        <f t="shared" si="6"/>
        <v>85.880861850443608</v>
      </c>
      <c r="F13" s="30">
        <f t="shared" si="18"/>
        <v>17.103009542451673</v>
      </c>
      <c r="G13" s="27">
        <f>SUM(G14:G19)</f>
        <v>3945</v>
      </c>
      <c r="H13" s="31">
        <f t="shared" si="7"/>
        <v>100</v>
      </c>
      <c r="I13" s="27">
        <f>SUM(I14:I19)</f>
        <v>3357</v>
      </c>
      <c r="J13" s="28">
        <f>SUM(J14:J19)</f>
        <v>4048</v>
      </c>
      <c r="K13" s="29">
        <f t="shared" si="9"/>
        <v>85.095057034220531</v>
      </c>
      <c r="L13" s="30">
        <f t="shared" si="10"/>
        <v>17.070158102766801</v>
      </c>
      <c r="M13" s="27">
        <f>SUM(M14:M19)</f>
        <v>3556</v>
      </c>
      <c r="N13" s="30">
        <f t="shared" si="11"/>
        <v>90.139416983523446</v>
      </c>
      <c r="O13" s="27">
        <f t="shared" ref="O13:P13" si="20">SUM(O14:O19)</f>
        <v>3660</v>
      </c>
      <c r="P13" s="28">
        <f t="shared" si="20"/>
        <v>4068</v>
      </c>
      <c r="Q13" s="29">
        <f t="shared" si="13"/>
        <v>92.775665399239543</v>
      </c>
      <c r="R13" s="30">
        <f t="shared" si="14"/>
        <v>10.029498525073747</v>
      </c>
      <c r="S13" s="27">
        <f>SUM(S14:S19)</f>
        <v>3970</v>
      </c>
      <c r="T13" s="30">
        <f t="shared" si="15"/>
        <v>100.63371356147022</v>
      </c>
      <c r="U13" s="27">
        <f>SUM(U14:U19)</f>
        <v>3795</v>
      </c>
      <c r="V13" s="28">
        <f>SUM(V14:V19)</f>
        <v>4055</v>
      </c>
      <c r="W13" s="29">
        <f t="shared" si="17"/>
        <v>96.197718631178702</v>
      </c>
      <c r="X13" s="32">
        <f>(V13-U13)/V13*100</f>
        <v>6.4118372379778048</v>
      </c>
    </row>
    <row r="14" spans="1:24" s="46" customFormat="1" ht="18" customHeight="1" x14ac:dyDescent="0.3">
      <c r="A14" s="33" t="s">
        <v>27</v>
      </c>
      <c r="B14" s="34">
        <f>+'[1]Cuadro No.8 Dosis de BCG'!F14</f>
        <v>827</v>
      </c>
      <c r="C14" s="35">
        <v>617</v>
      </c>
      <c r="D14" s="36">
        <v>758</v>
      </c>
      <c r="E14" s="37">
        <f t="shared" si="6"/>
        <v>74.607013301088273</v>
      </c>
      <c r="F14" s="38">
        <f t="shared" si="18"/>
        <v>18.601583113456467</v>
      </c>
      <c r="G14" s="39">
        <v>827</v>
      </c>
      <c r="H14" s="40">
        <f t="shared" si="7"/>
        <v>100</v>
      </c>
      <c r="I14" s="41">
        <v>611</v>
      </c>
      <c r="J14" s="42">
        <v>754</v>
      </c>
      <c r="K14" s="37">
        <f t="shared" si="9"/>
        <v>73.881499395405086</v>
      </c>
      <c r="L14" s="38">
        <f t="shared" si="10"/>
        <v>18.96551724137931</v>
      </c>
      <c r="M14" s="35">
        <v>803</v>
      </c>
      <c r="N14" s="38">
        <f t="shared" si="11"/>
        <v>97.097944377267225</v>
      </c>
      <c r="O14" s="41">
        <v>694</v>
      </c>
      <c r="P14" s="42">
        <v>757</v>
      </c>
      <c r="Q14" s="37">
        <f t="shared" si="13"/>
        <v>83.917775090689233</v>
      </c>
      <c r="R14" s="38">
        <f t="shared" si="14"/>
        <v>8.3223249669749002</v>
      </c>
      <c r="S14" s="35">
        <v>696</v>
      </c>
      <c r="T14" s="38">
        <f t="shared" si="15"/>
        <v>84.159613059250304</v>
      </c>
      <c r="U14" s="43">
        <v>696</v>
      </c>
      <c r="V14" s="44">
        <v>756</v>
      </c>
      <c r="W14" s="37">
        <f t="shared" si="17"/>
        <v>84.159613059250304</v>
      </c>
      <c r="X14" s="47">
        <f t="shared" ref="X14:X90" si="21">(V14-U14)/V14*100</f>
        <v>7.9365079365079358</v>
      </c>
    </row>
    <row r="15" spans="1:24" s="46" customFormat="1" ht="18" customHeight="1" x14ac:dyDescent="0.3">
      <c r="A15" s="33" t="s">
        <v>28</v>
      </c>
      <c r="B15" s="34">
        <f>+'[1]Cuadro No.8 Dosis de BCG'!F15</f>
        <v>866</v>
      </c>
      <c r="C15" s="35">
        <v>695</v>
      </c>
      <c r="D15" s="36">
        <v>933</v>
      </c>
      <c r="E15" s="37">
        <f t="shared" si="6"/>
        <v>80.254041570438801</v>
      </c>
      <c r="F15" s="38">
        <f>(D15-C15)/D15*100</f>
        <v>25.509110396570208</v>
      </c>
      <c r="G15" s="39">
        <v>866</v>
      </c>
      <c r="H15" s="40">
        <f t="shared" si="7"/>
        <v>100</v>
      </c>
      <c r="I15" s="41">
        <v>686</v>
      </c>
      <c r="J15" s="42">
        <v>914</v>
      </c>
      <c r="K15" s="37">
        <f t="shared" si="9"/>
        <v>79.214780600461893</v>
      </c>
      <c r="L15" s="38">
        <f>(J15-I15)/J15*100</f>
        <v>24.945295404814004</v>
      </c>
      <c r="M15" s="35">
        <v>802</v>
      </c>
      <c r="N15" s="38">
        <f t="shared" si="11"/>
        <v>92.609699769053123</v>
      </c>
      <c r="O15" s="41">
        <v>828</v>
      </c>
      <c r="P15" s="42">
        <v>930</v>
      </c>
      <c r="Q15" s="37">
        <f t="shared" si="13"/>
        <v>95.612009237875284</v>
      </c>
      <c r="R15" s="38">
        <f>(P15-O15)/P15*100</f>
        <v>10.967741935483872</v>
      </c>
      <c r="S15" s="35">
        <v>772</v>
      </c>
      <c r="T15" s="38">
        <f t="shared" si="15"/>
        <v>89.145496535796767</v>
      </c>
      <c r="U15" s="43">
        <v>856</v>
      </c>
      <c r="V15" s="44">
        <v>920</v>
      </c>
      <c r="W15" s="37">
        <f t="shared" si="17"/>
        <v>98.845265588914557</v>
      </c>
      <c r="X15" s="47">
        <f>(V15-U15)/V15*100</f>
        <v>6.9565217391304346</v>
      </c>
    </row>
    <row r="16" spans="1:24" s="46" customFormat="1" ht="18" customHeight="1" x14ac:dyDescent="0.3">
      <c r="A16" s="33" t="s">
        <v>29</v>
      </c>
      <c r="B16" s="34">
        <f>+'[1]Cuadro No.8 Dosis de BCG'!F16</f>
        <v>417</v>
      </c>
      <c r="C16" s="35">
        <v>390</v>
      </c>
      <c r="D16" s="36">
        <v>461</v>
      </c>
      <c r="E16" s="37">
        <f t="shared" si="6"/>
        <v>93.525179856115102</v>
      </c>
      <c r="F16" s="38">
        <f>(D16-C16)/D16*100</f>
        <v>15.40130151843818</v>
      </c>
      <c r="G16" s="39">
        <v>417</v>
      </c>
      <c r="H16" s="40">
        <f t="shared" si="7"/>
        <v>100</v>
      </c>
      <c r="I16" s="41">
        <v>385</v>
      </c>
      <c r="J16" s="42">
        <v>459</v>
      </c>
      <c r="K16" s="37">
        <f t="shared" si="9"/>
        <v>92.326139088729022</v>
      </c>
      <c r="L16" s="38">
        <f>(J16-I16)/J16*100</f>
        <v>16.122004357298476</v>
      </c>
      <c r="M16" s="35">
        <v>386</v>
      </c>
      <c r="N16" s="38">
        <f t="shared" si="11"/>
        <v>92.565947242206235</v>
      </c>
      <c r="O16" s="41">
        <v>437</v>
      </c>
      <c r="P16" s="42">
        <v>462</v>
      </c>
      <c r="Q16" s="37">
        <f t="shared" si="13"/>
        <v>104.79616306954436</v>
      </c>
      <c r="R16" s="38">
        <f>(P16-O16)/P16*100</f>
        <v>5.4112554112554108</v>
      </c>
      <c r="S16" s="35">
        <v>462</v>
      </c>
      <c r="T16" s="38">
        <f t="shared" si="15"/>
        <v>110.79136690647482</v>
      </c>
      <c r="U16" s="43">
        <v>435</v>
      </c>
      <c r="V16" s="44">
        <v>462</v>
      </c>
      <c r="W16" s="37">
        <f t="shared" si="17"/>
        <v>104.31654676258992</v>
      </c>
      <c r="X16" s="47">
        <f>(V16-U16)/V16*100</f>
        <v>5.8441558441558437</v>
      </c>
    </row>
    <row r="17" spans="1:24" s="46" customFormat="1" ht="18" customHeight="1" x14ac:dyDescent="0.3">
      <c r="A17" s="33" t="s">
        <v>30</v>
      </c>
      <c r="B17" s="34">
        <f>+'[1]Cuadro No.8 Dosis de BCG'!F17</f>
        <v>280</v>
      </c>
      <c r="C17" s="35">
        <v>230</v>
      </c>
      <c r="D17" s="36">
        <v>284</v>
      </c>
      <c r="E17" s="37">
        <f t="shared" si="6"/>
        <v>82.142857142857139</v>
      </c>
      <c r="F17" s="38">
        <f t="shared" si="18"/>
        <v>19.014084507042252</v>
      </c>
      <c r="G17" s="39">
        <v>280</v>
      </c>
      <c r="H17" s="40">
        <f t="shared" si="7"/>
        <v>100</v>
      </c>
      <c r="I17" s="41">
        <v>230</v>
      </c>
      <c r="J17" s="42">
        <v>284</v>
      </c>
      <c r="K17" s="37">
        <f t="shared" si="9"/>
        <v>82.142857142857139</v>
      </c>
      <c r="L17" s="38">
        <f t="shared" si="10"/>
        <v>19.014084507042252</v>
      </c>
      <c r="M17" s="35">
        <v>240</v>
      </c>
      <c r="N17" s="38">
        <f t="shared" si="11"/>
        <v>85.714285714285708</v>
      </c>
      <c r="O17" s="41">
        <v>245</v>
      </c>
      <c r="P17" s="42">
        <v>283</v>
      </c>
      <c r="Q17" s="37">
        <f t="shared" si="13"/>
        <v>87.5</v>
      </c>
      <c r="R17" s="38">
        <f t="shared" si="14"/>
        <v>13.427561837455832</v>
      </c>
      <c r="S17" s="35">
        <v>298</v>
      </c>
      <c r="T17" s="38">
        <f t="shared" si="15"/>
        <v>106.42857142857143</v>
      </c>
      <c r="U17" s="43">
        <v>254</v>
      </c>
      <c r="V17" s="44">
        <v>290</v>
      </c>
      <c r="W17" s="37">
        <f t="shared" si="17"/>
        <v>90.714285714285708</v>
      </c>
      <c r="X17" s="47">
        <f t="shared" si="21"/>
        <v>12.413793103448276</v>
      </c>
    </row>
    <row r="18" spans="1:24" s="46" customFormat="1" ht="18" customHeight="1" x14ac:dyDescent="0.3">
      <c r="A18" s="33" t="s">
        <v>31</v>
      </c>
      <c r="B18" s="34">
        <f>+'[1]Cuadro No.8 Dosis de BCG'!F18</f>
        <v>72</v>
      </c>
      <c r="C18" s="35">
        <v>84</v>
      </c>
      <c r="D18" s="36">
        <v>81</v>
      </c>
      <c r="E18" s="37">
        <f t="shared" si="6"/>
        <v>116.66666666666667</v>
      </c>
      <c r="F18" s="38">
        <f t="shared" si="18"/>
        <v>-3.7037037037037033</v>
      </c>
      <c r="G18" s="39">
        <v>72</v>
      </c>
      <c r="H18" s="40">
        <f t="shared" si="7"/>
        <v>100</v>
      </c>
      <c r="I18" s="41">
        <v>84</v>
      </c>
      <c r="J18" s="42">
        <v>81</v>
      </c>
      <c r="K18" s="37">
        <f t="shared" si="9"/>
        <v>116.66666666666667</v>
      </c>
      <c r="L18" s="38">
        <f t="shared" si="10"/>
        <v>-3.7037037037037033</v>
      </c>
      <c r="M18" s="35">
        <v>59</v>
      </c>
      <c r="N18" s="38">
        <f t="shared" si="11"/>
        <v>81.944444444444443</v>
      </c>
      <c r="O18" s="41">
        <v>73</v>
      </c>
      <c r="P18" s="42">
        <v>80</v>
      </c>
      <c r="Q18" s="37">
        <f t="shared" si="13"/>
        <v>101.38888888888889</v>
      </c>
      <c r="R18" s="38">
        <f t="shared" si="14"/>
        <v>8.75</v>
      </c>
      <c r="S18" s="35">
        <v>95</v>
      </c>
      <c r="T18" s="38">
        <f t="shared" si="15"/>
        <v>131.94444444444443</v>
      </c>
      <c r="U18" s="43">
        <v>77</v>
      </c>
      <c r="V18" s="44">
        <v>81</v>
      </c>
      <c r="W18" s="37">
        <f t="shared" si="17"/>
        <v>106.94444444444444</v>
      </c>
      <c r="X18" s="47">
        <f t="shared" si="21"/>
        <v>4.9382716049382713</v>
      </c>
    </row>
    <row r="19" spans="1:24" s="46" customFormat="1" ht="18" customHeight="1" x14ac:dyDescent="0.3">
      <c r="A19" s="33" t="s">
        <v>32</v>
      </c>
      <c r="B19" s="34">
        <f>+'[1]Cuadro No.8 Dosis de BCG'!F19</f>
        <v>1483</v>
      </c>
      <c r="C19" s="35">
        <v>1372</v>
      </c>
      <c r="D19" s="36">
        <v>1570</v>
      </c>
      <c r="E19" s="37">
        <f t="shared" si="6"/>
        <v>92.515171948752524</v>
      </c>
      <c r="F19" s="38">
        <f t="shared" si="18"/>
        <v>12.611464968152866</v>
      </c>
      <c r="G19" s="39">
        <v>1483</v>
      </c>
      <c r="H19" s="40">
        <f t="shared" si="7"/>
        <v>100</v>
      </c>
      <c r="I19" s="41">
        <v>1361</v>
      </c>
      <c r="J19" s="42">
        <v>1556</v>
      </c>
      <c r="K19" s="37">
        <f t="shared" si="9"/>
        <v>91.773432231962232</v>
      </c>
      <c r="L19" s="38">
        <f t="shared" si="10"/>
        <v>12.532133676092544</v>
      </c>
      <c r="M19" s="35">
        <v>1266</v>
      </c>
      <c r="N19" s="38">
        <f t="shared" si="11"/>
        <v>85.367498314227916</v>
      </c>
      <c r="O19" s="41">
        <v>1383</v>
      </c>
      <c r="P19" s="42">
        <v>1556</v>
      </c>
      <c r="Q19" s="37">
        <f t="shared" si="13"/>
        <v>93.256911665542816</v>
      </c>
      <c r="R19" s="38">
        <f t="shared" si="14"/>
        <v>11.118251928020566</v>
      </c>
      <c r="S19" s="35">
        <v>1647</v>
      </c>
      <c r="T19" s="38">
        <f t="shared" si="15"/>
        <v>111.05866486850977</v>
      </c>
      <c r="U19" s="43">
        <v>1477</v>
      </c>
      <c r="V19" s="44">
        <v>1546</v>
      </c>
      <c r="W19" s="37">
        <f t="shared" si="17"/>
        <v>99.595414699932576</v>
      </c>
      <c r="X19" s="47">
        <f t="shared" si="21"/>
        <v>4.463130659767141</v>
      </c>
    </row>
    <row r="20" spans="1:24" s="20" customFormat="1" ht="18" customHeight="1" x14ac:dyDescent="0.25">
      <c r="A20" s="25" t="s">
        <v>33</v>
      </c>
      <c r="B20" s="26">
        <f>SUM(B21:B25)</f>
        <v>4891</v>
      </c>
      <c r="C20" s="27">
        <f t="shared" ref="C20:V20" si="22">SUM(C21:C25)</f>
        <v>4054</v>
      </c>
      <c r="D20" s="28">
        <f t="shared" si="22"/>
        <v>4829</v>
      </c>
      <c r="E20" s="29">
        <f t="shared" si="22"/>
        <v>579.48233535344662</v>
      </c>
      <c r="F20" s="30">
        <f t="shared" si="22"/>
        <v>70.423093604894433</v>
      </c>
      <c r="G20" s="27">
        <f t="shared" si="22"/>
        <v>4891</v>
      </c>
      <c r="H20" s="31">
        <f t="shared" si="22"/>
        <v>500</v>
      </c>
      <c r="I20" s="27">
        <f t="shared" si="22"/>
        <v>4057</v>
      </c>
      <c r="J20" s="28">
        <f t="shared" si="22"/>
        <v>4839</v>
      </c>
      <c r="K20" s="29">
        <f t="shared" si="22"/>
        <v>570.5808236112041</v>
      </c>
      <c r="L20" s="30">
        <f t="shared" si="22"/>
        <v>79.641368930602013</v>
      </c>
      <c r="M20" s="27">
        <f t="shared" si="22"/>
        <v>4680</v>
      </c>
      <c r="N20" s="30">
        <f t="shared" si="22"/>
        <v>430.57052817267663</v>
      </c>
      <c r="O20" s="27">
        <f t="shared" si="22"/>
        <v>4359</v>
      </c>
      <c r="P20" s="28">
        <f t="shared" si="22"/>
        <v>4823</v>
      </c>
      <c r="Q20" s="29">
        <f t="shared" si="22"/>
        <v>619.93148057178962</v>
      </c>
      <c r="R20" s="30">
        <f t="shared" si="22"/>
        <v>26.613402687250201</v>
      </c>
      <c r="S20" s="27">
        <f t="shared" si="22"/>
        <v>4567</v>
      </c>
      <c r="T20" s="30">
        <f t="shared" si="22"/>
        <v>737.63673893564942</v>
      </c>
      <c r="U20" s="27">
        <f t="shared" si="22"/>
        <v>4346</v>
      </c>
      <c r="V20" s="28">
        <f t="shared" si="22"/>
        <v>4793</v>
      </c>
      <c r="W20" s="29">
        <f t="shared" si="17"/>
        <v>88.857084440809658</v>
      </c>
      <c r="X20" s="32">
        <f t="shared" si="21"/>
        <v>9.3261005633215106</v>
      </c>
    </row>
    <row r="21" spans="1:24" s="46" customFormat="1" ht="18" customHeight="1" x14ac:dyDescent="0.3">
      <c r="A21" s="33" t="s">
        <v>34</v>
      </c>
      <c r="B21" s="34">
        <f>+'[1]Cuadro No.8 Dosis de BCG'!F21</f>
        <v>4357</v>
      </c>
      <c r="C21" s="35">
        <v>3404</v>
      </c>
      <c r="D21" s="36">
        <v>4071</v>
      </c>
      <c r="E21" s="37">
        <f t="shared" si="6"/>
        <v>78.127151709892132</v>
      </c>
      <c r="F21" s="38">
        <f>(D21-C21)/D21*100</f>
        <v>16.38418079096045</v>
      </c>
      <c r="G21" s="39">
        <v>4357</v>
      </c>
      <c r="H21" s="40">
        <f t="shared" si="7"/>
        <v>100</v>
      </c>
      <c r="I21" s="41">
        <v>3418</v>
      </c>
      <c r="J21" s="42">
        <v>4077</v>
      </c>
      <c r="K21" s="37">
        <f t="shared" si="9"/>
        <v>78.448473720449854</v>
      </c>
      <c r="L21" s="38">
        <f>(J21-I21)/J21*100</f>
        <v>16.163845965170466</v>
      </c>
      <c r="M21" s="35">
        <v>4254</v>
      </c>
      <c r="N21" s="38">
        <f t="shared" si="11"/>
        <v>97.63598806518246</v>
      </c>
      <c r="O21" s="41">
        <v>3696</v>
      </c>
      <c r="P21" s="42">
        <v>4104</v>
      </c>
      <c r="Q21" s="37">
        <f t="shared" si="13"/>
        <v>84.829010787238929</v>
      </c>
      <c r="R21" s="38">
        <f>(P21-O21)/P21*100</f>
        <v>9.9415204678362574</v>
      </c>
      <c r="S21" s="35">
        <v>3697</v>
      </c>
      <c r="T21" s="38">
        <f t="shared" si="15"/>
        <v>84.85196235942162</v>
      </c>
      <c r="U21" s="43">
        <v>3655</v>
      </c>
      <c r="V21" s="44">
        <v>4080</v>
      </c>
      <c r="W21" s="37">
        <f t="shared" si="17"/>
        <v>83.887996327748453</v>
      </c>
      <c r="X21" s="47">
        <f>(V21-U21)/V21*100</f>
        <v>10.416666666666668</v>
      </c>
    </row>
    <row r="22" spans="1:24" s="46" customFormat="1" ht="18" customHeight="1" x14ac:dyDescent="0.3">
      <c r="A22" s="33" t="s">
        <v>35</v>
      </c>
      <c r="B22" s="34">
        <f>+'[1]Cuadro No.8 Dosis de BCG'!F22</f>
        <v>173</v>
      </c>
      <c r="C22" s="35">
        <v>255</v>
      </c>
      <c r="D22" s="36">
        <v>206</v>
      </c>
      <c r="E22" s="37">
        <f t="shared" si="6"/>
        <v>147.39884393063585</v>
      </c>
      <c r="F22" s="38">
        <f t="shared" si="18"/>
        <v>-23.78640776699029</v>
      </c>
      <c r="G22" s="39">
        <v>173</v>
      </c>
      <c r="H22" s="40">
        <f t="shared" si="7"/>
        <v>100</v>
      </c>
      <c r="I22" s="41">
        <v>258</v>
      </c>
      <c r="J22" s="42">
        <v>213</v>
      </c>
      <c r="K22" s="37">
        <f t="shared" si="9"/>
        <v>149.13294797687863</v>
      </c>
      <c r="L22" s="38">
        <f t="shared" si="10"/>
        <v>-21.12676056338028</v>
      </c>
      <c r="M22" s="35">
        <v>139</v>
      </c>
      <c r="N22" s="38">
        <f t="shared" si="11"/>
        <v>80.346820809248555</v>
      </c>
      <c r="O22" s="41">
        <v>218</v>
      </c>
      <c r="P22" s="42">
        <v>199</v>
      </c>
      <c r="Q22" s="37">
        <f t="shared" si="13"/>
        <v>126.01156069364161</v>
      </c>
      <c r="R22" s="38">
        <f t="shared" si="14"/>
        <v>-9.5477386934673358</v>
      </c>
      <c r="S22" s="35">
        <v>366</v>
      </c>
      <c r="T22" s="38">
        <f t="shared" si="15"/>
        <v>211.56069364161851</v>
      </c>
      <c r="U22" s="43">
        <v>246</v>
      </c>
      <c r="V22" s="44">
        <v>187</v>
      </c>
      <c r="W22" s="37">
        <f t="shared" si="17"/>
        <v>142.19653179190752</v>
      </c>
      <c r="X22" s="47">
        <f t="shared" si="21"/>
        <v>-31.550802139037433</v>
      </c>
    </row>
    <row r="23" spans="1:24" s="46" customFormat="1" ht="18" customHeight="1" x14ac:dyDescent="0.3">
      <c r="A23" s="33" t="s">
        <v>36</v>
      </c>
      <c r="B23" s="34">
        <f>+'[1]Cuadro No.8 Dosis de BCG'!F23</f>
        <v>209</v>
      </c>
      <c r="C23" s="35">
        <v>182</v>
      </c>
      <c r="D23" s="36">
        <v>302</v>
      </c>
      <c r="E23" s="37">
        <f t="shared" si="6"/>
        <v>87.081339712918663</v>
      </c>
      <c r="F23" s="38">
        <f>(D23-C23)/D23*100</f>
        <v>39.735099337748345</v>
      </c>
      <c r="G23" s="39">
        <v>209</v>
      </c>
      <c r="H23" s="40">
        <f t="shared" si="7"/>
        <v>100</v>
      </c>
      <c r="I23" s="41">
        <v>180</v>
      </c>
      <c r="J23" s="42">
        <v>296</v>
      </c>
      <c r="K23" s="37">
        <f t="shared" si="9"/>
        <v>86.124401913875602</v>
      </c>
      <c r="L23" s="38">
        <f>(J23-I23)/J23*100</f>
        <v>39.189189189189186</v>
      </c>
      <c r="M23" s="35">
        <v>143</v>
      </c>
      <c r="N23" s="38">
        <f t="shared" si="11"/>
        <v>68.421052631578945</v>
      </c>
      <c r="O23" s="41">
        <v>228</v>
      </c>
      <c r="P23" s="42">
        <v>279</v>
      </c>
      <c r="Q23" s="37">
        <f t="shared" si="13"/>
        <v>109.09090909090908</v>
      </c>
      <c r="R23" s="38">
        <f>(P23-O23)/P23*100</f>
        <v>18.27956989247312</v>
      </c>
      <c r="S23" s="35">
        <v>276</v>
      </c>
      <c r="T23" s="38">
        <f t="shared" si="15"/>
        <v>132.05741626794259</v>
      </c>
      <c r="U23" s="43">
        <v>243</v>
      </c>
      <c r="V23" s="44">
        <v>278</v>
      </c>
      <c r="W23" s="37">
        <f t="shared" si="17"/>
        <v>116.26794258373205</v>
      </c>
      <c r="X23" s="47">
        <f>(V23-U23)/V23*100</f>
        <v>12.589928057553957</v>
      </c>
    </row>
    <row r="24" spans="1:24" s="46" customFormat="1" ht="18" customHeight="1" x14ac:dyDescent="0.3">
      <c r="A24" s="33" t="s">
        <v>37</v>
      </c>
      <c r="B24" s="34">
        <f>+'[1]Cuadro No.8 Dosis de BCG'!F24</f>
        <v>120</v>
      </c>
      <c r="C24" s="35">
        <v>174</v>
      </c>
      <c r="D24" s="36">
        <v>197</v>
      </c>
      <c r="E24" s="37">
        <f t="shared" si="6"/>
        <v>145</v>
      </c>
      <c r="F24" s="38">
        <f t="shared" si="18"/>
        <v>11.6751269035533</v>
      </c>
      <c r="G24" s="39">
        <v>120</v>
      </c>
      <c r="H24" s="40">
        <f t="shared" si="7"/>
        <v>100</v>
      </c>
      <c r="I24" s="41">
        <v>162</v>
      </c>
      <c r="J24" s="42">
        <v>200</v>
      </c>
      <c r="K24" s="37">
        <f t="shared" si="9"/>
        <v>135</v>
      </c>
      <c r="L24" s="38">
        <f t="shared" si="10"/>
        <v>19</v>
      </c>
      <c r="M24" s="35">
        <v>116</v>
      </c>
      <c r="N24" s="38">
        <f t="shared" si="11"/>
        <v>96.666666666666671</v>
      </c>
      <c r="O24" s="41">
        <v>165</v>
      </c>
      <c r="P24" s="42">
        <v>192</v>
      </c>
      <c r="Q24" s="37">
        <f t="shared" si="13"/>
        <v>137.5</v>
      </c>
      <c r="R24" s="38">
        <f t="shared" si="14"/>
        <v>14.0625</v>
      </c>
      <c r="S24" s="35">
        <v>176</v>
      </c>
      <c r="T24" s="38">
        <f t="shared" si="15"/>
        <v>146.66666666666666</v>
      </c>
      <c r="U24" s="43">
        <v>143</v>
      </c>
      <c r="V24" s="44">
        <v>193</v>
      </c>
      <c r="W24" s="37">
        <f t="shared" si="17"/>
        <v>119.16666666666667</v>
      </c>
      <c r="X24" s="47">
        <f t="shared" si="21"/>
        <v>25.906735751295333</v>
      </c>
    </row>
    <row r="25" spans="1:24" s="46" customFormat="1" ht="18" customHeight="1" x14ac:dyDescent="0.3">
      <c r="A25" s="33" t="s">
        <v>38</v>
      </c>
      <c r="B25" s="34">
        <f>+'[1]Cuadro No.8 Dosis de BCG'!F25</f>
        <v>32</v>
      </c>
      <c r="C25" s="35">
        <v>39</v>
      </c>
      <c r="D25" s="36">
        <v>53</v>
      </c>
      <c r="E25" s="37">
        <f t="shared" si="6"/>
        <v>121.875</v>
      </c>
      <c r="F25" s="38">
        <f t="shared" si="18"/>
        <v>26.415094339622641</v>
      </c>
      <c r="G25" s="39">
        <v>32</v>
      </c>
      <c r="H25" s="40">
        <f t="shared" si="7"/>
        <v>100</v>
      </c>
      <c r="I25" s="41">
        <v>39</v>
      </c>
      <c r="J25" s="42">
        <v>53</v>
      </c>
      <c r="K25" s="37">
        <f t="shared" si="9"/>
        <v>121.875</v>
      </c>
      <c r="L25" s="38">
        <f t="shared" si="10"/>
        <v>26.415094339622641</v>
      </c>
      <c r="M25" s="35">
        <v>28</v>
      </c>
      <c r="N25" s="38">
        <f t="shared" si="11"/>
        <v>87.5</v>
      </c>
      <c r="O25" s="41">
        <v>52</v>
      </c>
      <c r="P25" s="42">
        <v>49</v>
      </c>
      <c r="Q25" s="37">
        <f t="shared" si="13"/>
        <v>162.5</v>
      </c>
      <c r="R25" s="38">
        <f t="shared" si="14"/>
        <v>-6.1224489795918364</v>
      </c>
      <c r="S25" s="35">
        <v>52</v>
      </c>
      <c r="T25" s="38">
        <f t="shared" si="15"/>
        <v>162.5</v>
      </c>
      <c r="U25" s="43">
        <v>59</v>
      </c>
      <c r="V25" s="44">
        <v>55</v>
      </c>
      <c r="W25" s="37">
        <f t="shared" si="17"/>
        <v>184.375</v>
      </c>
      <c r="X25" s="47">
        <f t="shared" si="21"/>
        <v>-7.2727272727272725</v>
      </c>
    </row>
    <row r="26" spans="1:24" s="20" customFormat="1" ht="18" customHeight="1" x14ac:dyDescent="0.25">
      <c r="A26" s="25" t="s">
        <v>39</v>
      </c>
      <c r="B26" s="26">
        <f>SUM(B27:B39)</f>
        <v>8481</v>
      </c>
      <c r="C26" s="27">
        <f t="shared" ref="C26:D26" si="23">SUM(C27:C39)</f>
        <v>6659</v>
      </c>
      <c r="D26" s="28">
        <f t="shared" si="23"/>
        <v>7420</v>
      </c>
      <c r="E26" s="29">
        <f t="shared" si="6"/>
        <v>78.516684353260217</v>
      </c>
      <c r="F26" s="30">
        <f t="shared" si="18"/>
        <v>10.256064690026955</v>
      </c>
      <c r="G26" s="27">
        <f>SUM(G27:G39)</f>
        <v>8481</v>
      </c>
      <c r="H26" s="31">
        <f t="shared" si="7"/>
        <v>100</v>
      </c>
      <c r="I26" s="27">
        <f t="shared" ref="I26:J26" si="24">SUM(I27:I39)</f>
        <v>6638</v>
      </c>
      <c r="J26" s="28">
        <f t="shared" si="24"/>
        <v>7396</v>
      </c>
      <c r="K26" s="29">
        <f t="shared" si="9"/>
        <v>78.269072043391105</v>
      </c>
      <c r="L26" s="30">
        <f t="shared" si="10"/>
        <v>10.248783126014063</v>
      </c>
      <c r="M26" s="27">
        <f>SUM(M27:M39)</f>
        <v>7899</v>
      </c>
      <c r="N26" s="30">
        <f t="shared" si="11"/>
        <v>93.137601697912984</v>
      </c>
      <c r="O26" s="27">
        <f t="shared" ref="O26:P26" si="25">SUM(O27:O39)</f>
        <v>6882</v>
      </c>
      <c r="P26" s="28">
        <f t="shared" si="25"/>
        <v>7406</v>
      </c>
      <c r="Q26" s="29">
        <f t="shared" si="13"/>
        <v>81.146091262822779</v>
      </c>
      <c r="R26" s="30">
        <f t="shared" si="14"/>
        <v>7.0753443154199296</v>
      </c>
      <c r="S26" s="27">
        <f>SUM(S27:S39)</f>
        <v>7276</v>
      </c>
      <c r="T26" s="30">
        <f t="shared" si="15"/>
        <v>85.791769838462457</v>
      </c>
      <c r="U26" s="27">
        <f t="shared" ref="U26:V26" si="26">SUM(U27:U39)</f>
        <v>6878</v>
      </c>
      <c r="V26" s="28">
        <f t="shared" si="26"/>
        <v>7365</v>
      </c>
      <c r="W26" s="29">
        <f t="shared" si="17"/>
        <v>81.098927013323902</v>
      </c>
      <c r="X26" s="32">
        <f t="shared" si="21"/>
        <v>6.6123557365919892</v>
      </c>
    </row>
    <row r="27" spans="1:24" s="46" customFormat="1" ht="18" customHeight="1" x14ac:dyDescent="0.3">
      <c r="A27" s="33" t="s">
        <v>40</v>
      </c>
      <c r="B27" s="34">
        <f>+'[1]Cuadro No.8 Dosis de BCG'!F27</f>
        <v>350</v>
      </c>
      <c r="C27" s="35">
        <v>291</v>
      </c>
      <c r="D27" s="36">
        <v>268</v>
      </c>
      <c r="E27" s="37">
        <f t="shared" si="6"/>
        <v>83.142857142857139</v>
      </c>
      <c r="F27" s="38">
        <f>(D27-C27)/D27*100</f>
        <v>-8.5820895522388057</v>
      </c>
      <c r="G27" s="39">
        <v>350</v>
      </c>
      <c r="H27" s="40">
        <f t="shared" si="7"/>
        <v>100</v>
      </c>
      <c r="I27" s="41">
        <v>290</v>
      </c>
      <c r="J27" s="42">
        <v>268</v>
      </c>
      <c r="K27" s="37">
        <f t="shared" si="9"/>
        <v>82.857142857142861</v>
      </c>
      <c r="L27" s="38">
        <f>(J27-I27)/J27*100</f>
        <v>-8.2089552238805972</v>
      </c>
      <c r="M27" s="35">
        <v>327</v>
      </c>
      <c r="N27" s="38">
        <f t="shared" si="11"/>
        <v>93.428571428571431</v>
      </c>
      <c r="O27" s="41">
        <v>275</v>
      </c>
      <c r="P27" s="42">
        <v>266</v>
      </c>
      <c r="Q27" s="37">
        <f t="shared" si="13"/>
        <v>78.571428571428569</v>
      </c>
      <c r="R27" s="38">
        <f>(P27-O27)/P27*100</f>
        <v>-3.3834586466165413</v>
      </c>
      <c r="S27" s="35">
        <v>321</v>
      </c>
      <c r="T27" s="38">
        <f t="shared" si="15"/>
        <v>91.714285714285708</v>
      </c>
      <c r="U27" s="43">
        <v>281</v>
      </c>
      <c r="V27" s="44">
        <v>268</v>
      </c>
      <c r="W27" s="37">
        <f t="shared" si="17"/>
        <v>80.285714285714278</v>
      </c>
      <c r="X27" s="47">
        <f>(V27-U27)/V27*100</f>
        <v>-4.8507462686567164</v>
      </c>
    </row>
    <row r="28" spans="1:24" s="46" customFormat="1" ht="18" customHeight="1" x14ac:dyDescent="0.3">
      <c r="A28" s="33" t="s">
        <v>41</v>
      </c>
      <c r="B28" s="34">
        <f>+'[1]Cuadro No.8 Dosis de BCG'!F28</f>
        <v>944</v>
      </c>
      <c r="C28" s="35">
        <v>931</v>
      </c>
      <c r="D28" s="36">
        <v>938</v>
      </c>
      <c r="E28" s="37">
        <f t="shared" si="6"/>
        <v>98.622881355932208</v>
      </c>
      <c r="F28" s="38">
        <f t="shared" si="18"/>
        <v>0.74626865671641784</v>
      </c>
      <c r="G28" s="39">
        <v>944</v>
      </c>
      <c r="H28" s="40">
        <f t="shared" si="7"/>
        <v>100</v>
      </c>
      <c r="I28" s="41">
        <v>926</v>
      </c>
      <c r="J28" s="42">
        <v>931</v>
      </c>
      <c r="K28" s="37">
        <f t="shared" si="9"/>
        <v>98.093220338983059</v>
      </c>
      <c r="L28" s="38">
        <f t="shared" si="10"/>
        <v>0.53705692803437166</v>
      </c>
      <c r="M28" s="35">
        <v>922</v>
      </c>
      <c r="N28" s="38">
        <f t="shared" si="11"/>
        <v>97.669491525423723</v>
      </c>
      <c r="O28" s="41">
        <v>902</v>
      </c>
      <c r="P28" s="42">
        <v>954</v>
      </c>
      <c r="Q28" s="37">
        <f t="shared" si="13"/>
        <v>95.550847457627114</v>
      </c>
      <c r="R28" s="38">
        <f t="shared" si="14"/>
        <v>5.450733752620545</v>
      </c>
      <c r="S28" s="35">
        <v>965</v>
      </c>
      <c r="T28" s="38">
        <f t="shared" si="15"/>
        <v>102.22457627118644</v>
      </c>
      <c r="U28" s="43">
        <v>909</v>
      </c>
      <c r="V28" s="44">
        <v>943</v>
      </c>
      <c r="W28" s="37">
        <f t="shared" si="17"/>
        <v>96.292372881355931</v>
      </c>
      <c r="X28" s="47">
        <f t="shared" si="21"/>
        <v>3.6055143160127257</v>
      </c>
    </row>
    <row r="29" spans="1:24" s="46" customFormat="1" ht="18" customHeight="1" x14ac:dyDescent="0.3">
      <c r="A29" s="33" t="s">
        <v>42</v>
      </c>
      <c r="B29" s="34">
        <f>+'[1]Cuadro No.8 Dosis de BCG'!F29</f>
        <v>318</v>
      </c>
      <c r="C29" s="35">
        <v>273</v>
      </c>
      <c r="D29" s="36">
        <v>303</v>
      </c>
      <c r="E29" s="37">
        <f t="shared" si="6"/>
        <v>85.84905660377359</v>
      </c>
      <c r="F29" s="38">
        <f>(D29-C29)/D29*100</f>
        <v>9.9009900990099009</v>
      </c>
      <c r="G29" s="39">
        <v>318</v>
      </c>
      <c r="H29" s="40">
        <f t="shared" si="7"/>
        <v>100</v>
      </c>
      <c r="I29" s="41">
        <v>273</v>
      </c>
      <c r="J29" s="42">
        <v>303</v>
      </c>
      <c r="K29" s="37">
        <f t="shared" si="9"/>
        <v>85.84905660377359</v>
      </c>
      <c r="L29" s="38">
        <f>(J29-I29)/J29*100</f>
        <v>9.9009900990099009</v>
      </c>
      <c r="M29" s="35">
        <v>306</v>
      </c>
      <c r="N29" s="38">
        <f t="shared" si="11"/>
        <v>96.226415094339629</v>
      </c>
      <c r="O29" s="41">
        <v>276</v>
      </c>
      <c r="P29" s="42">
        <v>289</v>
      </c>
      <c r="Q29" s="37">
        <f t="shared" si="13"/>
        <v>86.79245283018868</v>
      </c>
      <c r="R29" s="38">
        <f>(P29-O29)/P29*100</f>
        <v>4.4982698961937722</v>
      </c>
      <c r="S29" s="35">
        <v>316</v>
      </c>
      <c r="T29" s="38">
        <f t="shared" si="15"/>
        <v>99.371069182389931</v>
      </c>
      <c r="U29" s="43">
        <v>309</v>
      </c>
      <c r="V29" s="44">
        <v>300</v>
      </c>
      <c r="W29" s="37">
        <f t="shared" si="17"/>
        <v>97.169811320754718</v>
      </c>
      <c r="X29" s="47">
        <f>(V29-U29)/V29*100</f>
        <v>-3</v>
      </c>
    </row>
    <row r="30" spans="1:24" s="46" customFormat="1" ht="18" customHeight="1" x14ac:dyDescent="0.3">
      <c r="A30" s="33" t="s">
        <v>43</v>
      </c>
      <c r="B30" s="34">
        <f>+'[1]Cuadro No.8 Dosis de BCG'!F30</f>
        <v>547</v>
      </c>
      <c r="C30" s="35">
        <v>419</v>
      </c>
      <c r="D30" s="36">
        <v>531</v>
      </c>
      <c r="E30" s="37">
        <f t="shared" si="6"/>
        <v>76.599634369287017</v>
      </c>
      <c r="F30" s="38">
        <f>(D30-C30)/D30*100</f>
        <v>21.092278719397363</v>
      </c>
      <c r="G30" s="39">
        <v>547</v>
      </c>
      <c r="H30" s="40">
        <f t="shared" si="7"/>
        <v>100</v>
      </c>
      <c r="I30" s="41">
        <v>418</v>
      </c>
      <c r="J30" s="42">
        <v>521</v>
      </c>
      <c r="K30" s="37">
        <f t="shared" si="9"/>
        <v>76.416819012797077</v>
      </c>
      <c r="L30" s="38">
        <f>(J30-I30)/J30*100</f>
        <v>19.769673704414586</v>
      </c>
      <c r="M30" s="35">
        <v>500</v>
      </c>
      <c r="N30" s="38">
        <f t="shared" si="11"/>
        <v>91.407678244972573</v>
      </c>
      <c r="O30" s="41">
        <v>458</v>
      </c>
      <c r="P30" s="42">
        <v>517</v>
      </c>
      <c r="Q30" s="37">
        <f t="shared" si="13"/>
        <v>83.729433272394886</v>
      </c>
      <c r="R30" s="38">
        <f>(P30-O30)/P30*100</f>
        <v>11.411992263056092</v>
      </c>
      <c r="S30" s="35">
        <v>446</v>
      </c>
      <c r="T30" s="38">
        <f t="shared" si="15"/>
        <v>81.53564899451554</v>
      </c>
      <c r="U30" s="43">
        <v>463</v>
      </c>
      <c r="V30" s="44">
        <v>525</v>
      </c>
      <c r="W30" s="37">
        <f t="shared" si="17"/>
        <v>84.643510054844612</v>
      </c>
      <c r="X30" s="47">
        <f>(V30-U30)/V30*100</f>
        <v>11.80952380952381</v>
      </c>
    </row>
    <row r="31" spans="1:24" s="46" customFormat="1" ht="18" customHeight="1" x14ac:dyDescent="0.3">
      <c r="A31" s="33" t="s">
        <v>44</v>
      </c>
      <c r="B31" s="34">
        <f>+'[1]Cuadro No.8 Dosis de BCG'!F31</f>
        <v>1815</v>
      </c>
      <c r="C31" s="35">
        <v>1274</v>
      </c>
      <c r="D31" s="36">
        <v>1436</v>
      </c>
      <c r="E31" s="37">
        <f t="shared" si="6"/>
        <v>70.192837465564736</v>
      </c>
      <c r="F31" s="38">
        <f>(D31-C31)/D31*100</f>
        <v>11.281337047353761</v>
      </c>
      <c r="G31" s="39">
        <v>1815</v>
      </c>
      <c r="H31" s="40">
        <f t="shared" si="7"/>
        <v>100</v>
      </c>
      <c r="I31" s="41">
        <v>1273</v>
      </c>
      <c r="J31" s="42">
        <v>1437</v>
      </c>
      <c r="K31" s="37">
        <f t="shared" si="9"/>
        <v>70.137741046831962</v>
      </c>
      <c r="L31" s="38">
        <f>(J31-I31)/J31*100</f>
        <v>11.412665274878218</v>
      </c>
      <c r="M31" s="35">
        <v>1696</v>
      </c>
      <c r="N31" s="38">
        <f t="shared" si="11"/>
        <v>93.44352617079889</v>
      </c>
      <c r="O31" s="41">
        <v>1326</v>
      </c>
      <c r="P31" s="42">
        <v>1429</v>
      </c>
      <c r="Q31" s="37">
        <f t="shared" si="13"/>
        <v>73.057851239669418</v>
      </c>
      <c r="R31" s="38">
        <f>(P31-O31)/P31*100</f>
        <v>7.2078376487053886</v>
      </c>
      <c r="S31" s="35">
        <v>1349</v>
      </c>
      <c r="T31" s="38">
        <f t="shared" si="15"/>
        <v>74.32506887052341</v>
      </c>
      <c r="U31" s="43">
        <v>1328</v>
      </c>
      <c r="V31" s="44">
        <v>1441</v>
      </c>
      <c r="W31" s="37">
        <f t="shared" si="17"/>
        <v>73.168044077134979</v>
      </c>
      <c r="X31" s="47">
        <f>(V31-U31)/V31*100</f>
        <v>7.8417765440666196</v>
      </c>
    </row>
    <row r="32" spans="1:24" s="46" customFormat="1" ht="18" customHeight="1" x14ac:dyDescent="0.3">
      <c r="A32" s="33" t="s">
        <v>45</v>
      </c>
      <c r="B32" s="34">
        <f>+'[1]Cuadro No.8 Dosis de BCG'!F32</f>
        <v>2760</v>
      </c>
      <c r="C32" s="35">
        <v>2149</v>
      </c>
      <c r="D32" s="36">
        <v>2416</v>
      </c>
      <c r="E32" s="37">
        <f t="shared" si="6"/>
        <v>77.862318840579718</v>
      </c>
      <c r="F32" s="38">
        <f>(D32-C32)/D32*100</f>
        <v>11.051324503311259</v>
      </c>
      <c r="G32" s="39">
        <v>2760</v>
      </c>
      <c r="H32" s="40">
        <f t="shared" si="7"/>
        <v>100</v>
      </c>
      <c r="I32" s="41">
        <v>2140</v>
      </c>
      <c r="J32" s="42">
        <v>2418</v>
      </c>
      <c r="K32" s="37">
        <f t="shared" si="9"/>
        <v>77.536231884057969</v>
      </c>
      <c r="L32" s="38">
        <f>(J32-I32)/J32*100</f>
        <v>11.497105045492143</v>
      </c>
      <c r="M32" s="35">
        <v>2538</v>
      </c>
      <c r="N32" s="38">
        <f t="shared" si="11"/>
        <v>91.956521739130437</v>
      </c>
      <c r="O32" s="41">
        <v>2273</v>
      </c>
      <c r="P32" s="42">
        <v>2415</v>
      </c>
      <c r="Q32" s="37">
        <f t="shared" si="13"/>
        <v>82.355072463768124</v>
      </c>
      <c r="R32" s="38">
        <f>(P32-O32)/P32*100</f>
        <v>5.8799171842650111</v>
      </c>
      <c r="S32" s="35">
        <v>2267</v>
      </c>
      <c r="T32" s="38">
        <f t="shared" si="15"/>
        <v>82.137681159420296</v>
      </c>
      <c r="U32" s="43">
        <v>2231</v>
      </c>
      <c r="V32" s="44">
        <v>2377</v>
      </c>
      <c r="W32" s="37">
        <f t="shared" si="17"/>
        <v>80.833333333333329</v>
      </c>
      <c r="X32" s="47">
        <f>(V32-U32)/V32*100</f>
        <v>6.1421960454354227</v>
      </c>
    </row>
    <row r="33" spans="1:24" s="46" customFormat="1" ht="18" customHeight="1" x14ac:dyDescent="0.3">
      <c r="A33" s="33" t="s">
        <v>46</v>
      </c>
      <c r="B33" s="34">
        <f>+'[1]Cuadro No.8 Dosis de BCG'!F33</f>
        <v>562</v>
      </c>
      <c r="C33" s="35">
        <v>436</v>
      </c>
      <c r="D33" s="36">
        <v>493</v>
      </c>
      <c r="E33" s="37">
        <f t="shared" si="6"/>
        <v>77.580071174377224</v>
      </c>
      <c r="F33" s="38">
        <f t="shared" si="18"/>
        <v>11.561866125760648</v>
      </c>
      <c r="G33" s="39">
        <v>562</v>
      </c>
      <c r="H33" s="40">
        <f t="shared" si="7"/>
        <v>100</v>
      </c>
      <c r="I33" s="41">
        <v>435</v>
      </c>
      <c r="J33" s="42">
        <v>490</v>
      </c>
      <c r="K33" s="37">
        <f t="shared" si="9"/>
        <v>77.40213523131672</v>
      </c>
      <c r="L33" s="38">
        <f t="shared" si="10"/>
        <v>11.224489795918368</v>
      </c>
      <c r="M33" s="35">
        <v>519</v>
      </c>
      <c r="N33" s="38">
        <f t="shared" si="11"/>
        <v>92.34875444839858</v>
      </c>
      <c r="O33" s="41">
        <v>453</v>
      </c>
      <c r="P33" s="42">
        <v>489</v>
      </c>
      <c r="Q33" s="37">
        <f t="shared" si="13"/>
        <v>80.604982206405694</v>
      </c>
      <c r="R33" s="38">
        <f t="shared" si="14"/>
        <v>7.3619631901840492</v>
      </c>
      <c r="S33" s="35">
        <v>487</v>
      </c>
      <c r="T33" s="38">
        <f t="shared" si="15"/>
        <v>86.654804270462634</v>
      </c>
      <c r="U33" s="43">
        <v>432</v>
      </c>
      <c r="V33" s="44">
        <v>489</v>
      </c>
      <c r="W33" s="37">
        <f t="shared" si="17"/>
        <v>76.868327402135222</v>
      </c>
      <c r="X33" s="47">
        <f t="shared" si="21"/>
        <v>11.656441717791409</v>
      </c>
    </row>
    <row r="34" spans="1:24" s="46" customFormat="1" ht="18" customHeight="1" x14ac:dyDescent="0.3">
      <c r="A34" s="33" t="s">
        <v>47</v>
      </c>
      <c r="B34" s="34">
        <f>+'[1]Cuadro No.8 Dosis de BCG'!F34</f>
        <v>144</v>
      </c>
      <c r="C34" s="35">
        <v>123</v>
      </c>
      <c r="D34" s="36">
        <v>137</v>
      </c>
      <c r="E34" s="37">
        <f t="shared" si="6"/>
        <v>85.416666666666657</v>
      </c>
      <c r="F34" s="38">
        <f>(D34-C34)/D34*100</f>
        <v>10.218978102189782</v>
      </c>
      <c r="G34" s="39">
        <v>144</v>
      </c>
      <c r="H34" s="40">
        <f t="shared" si="7"/>
        <v>100</v>
      </c>
      <c r="I34" s="41">
        <v>122</v>
      </c>
      <c r="J34" s="42">
        <v>137</v>
      </c>
      <c r="K34" s="37">
        <f t="shared" si="9"/>
        <v>84.722222222222214</v>
      </c>
      <c r="L34" s="38">
        <f>(J34-I34)/J34*100</f>
        <v>10.948905109489052</v>
      </c>
      <c r="M34" s="35">
        <v>132</v>
      </c>
      <c r="N34" s="38">
        <f t="shared" si="11"/>
        <v>91.666666666666657</v>
      </c>
      <c r="O34" s="41">
        <v>129</v>
      </c>
      <c r="P34" s="42">
        <v>141</v>
      </c>
      <c r="Q34" s="37">
        <f t="shared" si="13"/>
        <v>89.583333333333343</v>
      </c>
      <c r="R34" s="38">
        <f>(P34-O34)/P34*100</f>
        <v>8.5106382978723403</v>
      </c>
      <c r="S34" s="35">
        <v>157</v>
      </c>
      <c r="T34" s="38">
        <f t="shared" si="15"/>
        <v>109.02777777777777</v>
      </c>
      <c r="U34" s="43">
        <v>132</v>
      </c>
      <c r="V34" s="44">
        <v>136</v>
      </c>
      <c r="W34" s="37">
        <f t="shared" si="17"/>
        <v>91.666666666666657</v>
      </c>
      <c r="X34" s="47">
        <f>(V34-U34)/V34*100</f>
        <v>2.9411764705882351</v>
      </c>
    </row>
    <row r="35" spans="1:24" s="46" customFormat="1" ht="18" customHeight="1" x14ac:dyDescent="0.3">
      <c r="A35" s="33" t="s">
        <v>48</v>
      </c>
      <c r="B35" s="34">
        <f>+'[1]Cuadro No.8 Dosis de BCG'!F35</f>
        <v>71</v>
      </c>
      <c r="C35" s="35">
        <v>66</v>
      </c>
      <c r="D35" s="36">
        <v>64</v>
      </c>
      <c r="E35" s="37">
        <f t="shared" si="6"/>
        <v>92.957746478873233</v>
      </c>
      <c r="F35" s="38">
        <f>(D35-C35)/D35*100</f>
        <v>-3.125</v>
      </c>
      <c r="G35" s="39">
        <v>71</v>
      </c>
      <c r="H35" s="40">
        <f t="shared" si="7"/>
        <v>100</v>
      </c>
      <c r="I35" s="41">
        <v>66</v>
      </c>
      <c r="J35" s="42">
        <v>64</v>
      </c>
      <c r="K35" s="37">
        <f t="shared" si="9"/>
        <v>92.957746478873233</v>
      </c>
      <c r="L35" s="38">
        <f>(J35-I35)/J35*100</f>
        <v>-3.125</v>
      </c>
      <c r="M35" s="35">
        <v>66</v>
      </c>
      <c r="N35" s="38">
        <f t="shared" si="11"/>
        <v>92.957746478873233</v>
      </c>
      <c r="O35" s="41">
        <v>51</v>
      </c>
      <c r="P35" s="42">
        <v>67</v>
      </c>
      <c r="Q35" s="37">
        <f t="shared" si="13"/>
        <v>71.83098591549296</v>
      </c>
      <c r="R35" s="38">
        <f>(P35-O35)/P35*100</f>
        <v>23.880597014925371</v>
      </c>
      <c r="S35" s="35">
        <v>94</v>
      </c>
      <c r="T35" s="38">
        <f t="shared" si="15"/>
        <v>132.3943661971831</v>
      </c>
      <c r="U35" s="43">
        <v>51</v>
      </c>
      <c r="V35" s="44">
        <v>66</v>
      </c>
      <c r="W35" s="37">
        <f t="shared" si="17"/>
        <v>71.83098591549296</v>
      </c>
      <c r="X35" s="47">
        <f>(V35-U35)/V35*100</f>
        <v>22.727272727272727</v>
      </c>
    </row>
    <row r="36" spans="1:24" s="46" customFormat="1" ht="18" customHeight="1" x14ac:dyDescent="0.3">
      <c r="A36" s="33" t="s">
        <v>49</v>
      </c>
      <c r="B36" s="34">
        <f>+'[1]Cuadro No.8 Dosis de BCG'!F36</f>
        <v>476</v>
      </c>
      <c r="C36" s="35">
        <v>326</v>
      </c>
      <c r="D36" s="36">
        <v>406</v>
      </c>
      <c r="E36" s="37">
        <f t="shared" si="6"/>
        <v>68.487394957983199</v>
      </c>
      <c r="F36" s="38">
        <f>(D36-C36)/D36*100</f>
        <v>19.704433497536947</v>
      </c>
      <c r="G36" s="39">
        <v>476</v>
      </c>
      <c r="H36" s="40">
        <f t="shared" si="7"/>
        <v>100</v>
      </c>
      <c r="I36" s="41">
        <v>322</v>
      </c>
      <c r="J36" s="42">
        <v>402</v>
      </c>
      <c r="K36" s="37">
        <f t="shared" si="9"/>
        <v>67.64705882352942</v>
      </c>
      <c r="L36" s="38">
        <f>(J36-I36)/J36*100</f>
        <v>19.900497512437813</v>
      </c>
      <c r="M36" s="35">
        <v>442</v>
      </c>
      <c r="N36" s="38">
        <f t="shared" si="11"/>
        <v>92.857142857142861</v>
      </c>
      <c r="O36" s="41">
        <v>370</v>
      </c>
      <c r="P36" s="42">
        <v>411</v>
      </c>
      <c r="Q36" s="37">
        <f t="shared" si="13"/>
        <v>77.731092436974791</v>
      </c>
      <c r="R36" s="38">
        <f>(P36-O36)/P36*100</f>
        <v>9.9756690997566917</v>
      </c>
      <c r="S36" s="35">
        <v>384</v>
      </c>
      <c r="T36" s="38">
        <f t="shared" si="15"/>
        <v>80.672268907563023</v>
      </c>
      <c r="U36" s="43">
        <v>376</v>
      </c>
      <c r="V36" s="44">
        <v>395</v>
      </c>
      <c r="W36" s="37">
        <f t="shared" si="17"/>
        <v>78.991596638655466</v>
      </c>
      <c r="X36" s="47">
        <f>(V36-U36)/V36*100</f>
        <v>4.8101265822784809</v>
      </c>
    </row>
    <row r="37" spans="1:24" s="46" customFormat="1" ht="18" customHeight="1" x14ac:dyDescent="0.3">
      <c r="A37" s="33" t="s">
        <v>50</v>
      </c>
      <c r="B37" s="34">
        <f>+'[1]Cuadro No.8 Dosis de BCG'!F37</f>
        <v>153</v>
      </c>
      <c r="C37" s="35">
        <v>84</v>
      </c>
      <c r="D37" s="36">
        <v>102</v>
      </c>
      <c r="E37" s="37">
        <f t="shared" si="6"/>
        <v>54.901960784313729</v>
      </c>
      <c r="F37" s="38">
        <f t="shared" si="18"/>
        <v>17.647058823529413</v>
      </c>
      <c r="G37" s="39">
        <v>153</v>
      </c>
      <c r="H37" s="40">
        <f t="shared" si="7"/>
        <v>100</v>
      </c>
      <c r="I37" s="41">
        <v>84</v>
      </c>
      <c r="J37" s="42">
        <v>102</v>
      </c>
      <c r="K37" s="37">
        <f t="shared" si="9"/>
        <v>54.901960784313729</v>
      </c>
      <c r="L37" s="38">
        <f t="shared" si="10"/>
        <v>17.647058823529413</v>
      </c>
      <c r="M37" s="35">
        <v>146</v>
      </c>
      <c r="N37" s="38">
        <f t="shared" si="11"/>
        <v>95.424836601307192</v>
      </c>
      <c r="O37" s="41">
        <v>88</v>
      </c>
      <c r="P37" s="42">
        <v>99</v>
      </c>
      <c r="Q37" s="37">
        <f t="shared" si="13"/>
        <v>57.51633986928104</v>
      </c>
      <c r="R37" s="38">
        <f t="shared" si="14"/>
        <v>11.111111111111111</v>
      </c>
      <c r="S37" s="35">
        <v>122</v>
      </c>
      <c r="T37" s="38">
        <f t="shared" si="15"/>
        <v>79.738562091503269</v>
      </c>
      <c r="U37" s="43">
        <v>88</v>
      </c>
      <c r="V37" s="44">
        <v>100</v>
      </c>
      <c r="W37" s="37">
        <f t="shared" si="17"/>
        <v>57.51633986928104</v>
      </c>
      <c r="X37" s="47">
        <f t="shared" si="21"/>
        <v>12</v>
      </c>
    </row>
    <row r="38" spans="1:24" s="46" customFormat="1" ht="18" customHeight="1" x14ac:dyDescent="0.3">
      <c r="A38" s="33" t="s">
        <v>51</v>
      </c>
      <c r="B38" s="34">
        <f>+'[1]Cuadro No.8 Dosis de BCG'!F38</f>
        <v>151</v>
      </c>
      <c r="C38" s="35">
        <v>99</v>
      </c>
      <c r="D38" s="36">
        <v>114</v>
      </c>
      <c r="E38" s="37">
        <f t="shared" si="6"/>
        <v>65.562913907284766</v>
      </c>
      <c r="F38" s="38">
        <f>(D38-C38)/D38*100</f>
        <v>13.157894736842104</v>
      </c>
      <c r="G38" s="39">
        <v>151</v>
      </c>
      <c r="H38" s="40">
        <f t="shared" si="7"/>
        <v>100</v>
      </c>
      <c r="I38" s="41">
        <v>99</v>
      </c>
      <c r="J38" s="42">
        <v>113</v>
      </c>
      <c r="K38" s="37">
        <f t="shared" si="9"/>
        <v>65.562913907284766</v>
      </c>
      <c r="L38" s="38">
        <f>(J38-I38)/J38*100</f>
        <v>12.389380530973451</v>
      </c>
      <c r="M38" s="35">
        <v>146</v>
      </c>
      <c r="N38" s="38">
        <f t="shared" si="11"/>
        <v>96.688741721854313</v>
      </c>
      <c r="O38" s="41">
        <v>112</v>
      </c>
      <c r="P38" s="42">
        <v>115</v>
      </c>
      <c r="Q38" s="37">
        <f t="shared" si="13"/>
        <v>74.172185430463571</v>
      </c>
      <c r="R38" s="38">
        <f>(P38-O38)/P38*100</f>
        <v>2.6086956521739131</v>
      </c>
      <c r="S38" s="35">
        <v>124</v>
      </c>
      <c r="T38" s="38">
        <f t="shared" si="15"/>
        <v>82.119205298013242</v>
      </c>
      <c r="U38" s="43">
        <v>107</v>
      </c>
      <c r="V38" s="44">
        <v>116</v>
      </c>
      <c r="W38" s="37">
        <f t="shared" si="17"/>
        <v>70.860927152317871</v>
      </c>
      <c r="X38" s="47">
        <f>(V38-U38)/V38*100</f>
        <v>7.7586206896551726</v>
      </c>
    </row>
    <row r="39" spans="1:24" s="46" customFormat="1" ht="18" customHeight="1" x14ac:dyDescent="0.3">
      <c r="A39" s="33" t="s">
        <v>52</v>
      </c>
      <c r="B39" s="34">
        <f>+'[1]Cuadro No.8 Dosis de BCG'!F39</f>
        <v>190</v>
      </c>
      <c r="C39" s="35">
        <v>188</v>
      </c>
      <c r="D39" s="36">
        <v>212</v>
      </c>
      <c r="E39" s="37">
        <f t="shared" si="6"/>
        <v>98.94736842105263</v>
      </c>
      <c r="F39" s="38">
        <f t="shared" si="18"/>
        <v>11.320754716981133</v>
      </c>
      <c r="G39" s="39">
        <v>190</v>
      </c>
      <c r="H39" s="40">
        <f t="shared" si="7"/>
        <v>100</v>
      </c>
      <c r="I39" s="41">
        <v>190</v>
      </c>
      <c r="J39" s="42">
        <v>210</v>
      </c>
      <c r="K39" s="37">
        <f t="shared" si="9"/>
        <v>100</v>
      </c>
      <c r="L39" s="38">
        <f t="shared" si="10"/>
        <v>9.5238095238095237</v>
      </c>
      <c r="M39" s="35">
        <v>159</v>
      </c>
      <c r="N39" s="38">
        <f t="shared" si="11"/>
        <v>83.684210526315795</v>
      </c>
      <c r="O39" s="41">
        <v>169</v>
      </c>
      <c r="P39" s="42">
        <v>214</v>
      </c>
      <c r="Q39" s="37">
        <f t="shared" si="13"/>
        <v>88.94736842105263</v>
      </c>
      <c r="R39" s="38">
        <f t="shared" si="14"/>
        <v>21.028037383177569</v>
      </c>
      <c r="S39" s="35">
        <v>244</v>
      </c>
      <c r="T39" s="38">
        <f t="shared" si="15"/>
        <v>128.42105263157896</v>
      </c>
      <c r="U39" s="43">
        <v>171</v>
      </c>
      <c r="V39" s="44">
        <v>209</v>
      </c>
      <c r="W39" s="37">
        <f t="shared" si="17"/>
        <v>90</v>
      </c>
      <c r="X39" s="47">
        <f t="shared" si="21"/>
        <v>18.181818181818183</v>
      </c>
    </row>
    <row r="40" spans="1:24" s="20" customFormat="1" ht="18" customHeight="1" x14ac:dyDescent="0.25">
      <c r="A40" s="25" t="s">
        <v>53</v>
      </c>
      <c r="B40" s="26">
        <f>SUM(B41:B44)</f>
        <v>1167</v>
      </c>
      <c r="C40" s="27">
        <f t="shared" ref="C40:D40" si="27">SUM(C41:C44)</f>
        <v>1217</v>
      </c>
      <c r="D40" s="28">
        <f t="shared" si="27"/>
        <v>1277</v>
      </c>
      <c r="E40" s="29">
        <f t="shared" si="6"/>
        <v>104.28449014567266</v>
      </c>
      <c r="F40" s="30">
        <f t="shared" si="18"/>
        <v>4.6985121378230232</v>
      </c>
      <c r="G40" s="27">
        <f>SUM(G41:G44)</f>
        <v>1167</v>
      </c>
      <c r="H40" s="31">
        <f t="shared" si="7"/>
        <v>100</v>
      </c>
      <c r="I40" s="27">
        <f t="shared" ref="I40:J40" si="28">SUM(I41:I44)</f>
        <v>1211</v>
      </c>
      <c r="J40" s="28">
        <f t="shared" si="28"/>
        <v>1273</v>
      </c>
      <c r="K40" s="29">
        <f t="shared" si="9"/>
        <v>103.77035132819195</v>
      </c>
      <c r="L40" s="30">
        <f t="shared" si="10"/>
        <v>4.8703849175176748</v>
      </c>
      <c r="M40" s="27">
        <v>929</v>
      </c>
      <c r="N40" s="30">
        <f t="shared" si="11"/>
        <v>79.605826906598111</v>
      </c>
      <c r="O40" s="27">
        <f t="shared" ref="O40:P40" si="29">SUM(O41:O44)</f>
        <v>1253</v>
      </c>
      <c r="P40" s="28">
        <f t="shared" si="29"/>
        <v>1271</v>
      </c>
      <c r="Q40" s="29">
        <f t="shared" si="13"/>
        <v>107.36932305055697</v>
      </c>
      <c r="R40" s="30">
        <f t="shared" si="14"/>
        <v>1.4162077104642015</v>
      </c>
      <c r="S40" s="27">
        <v>1590</v>
      </c>
      <c r="T40" s="30">
        <f t="shared" si="15"/>
        <v>136.24678663239075</v>
      </c>
      <c r="U40" s="27">
        <f t="shared" ref="U40:V40" si="30">SUM(U41:U44)</f>
        <v>1311</v>
      </c>
      <c r="V40" s="28">
        <f t="shared" si="30"/>
        <v>1275</v>
      </c>
      <c r="W40" s="29">
        <f t="shared" si="17"/>
        <v>112.33933161953729</v>
      </c>
      <c r="X40" s="32">
        <f t="shared" si="21"/>
        <v>-2.8235294117647061</v>
      </c>
    </row>
    <row r="41" spans="1:24" s="46" customFormat="1" ht="18" customHeight="1" x14ac:dyDescent="0.3">
      <c r="A41" s="33" t="s">
        <v>54</v>
      </c>
      <c r="B41" s="34">
        <f>+'[1]Cuadro No.8 Dosis de BCG'!F41</f>
        <v>675</v>
      </c>
      <c r="C41" s="35">
        <v>614</v>
      </c>
      <c r="D41" s="36">
        <v>619</v>
      </c>
      <c r="E41" s="37">
        <f t="shared" si="6"/>
        <v>90.962962962962962</v>
      </c>
      <c r="F41" s="38">
        <f t="shared" si="18"/>
        <v>0.80775444264943452</v>
      </c>
      <c r="G41" s="39">
        <v>675</v>
      </c>
      <c r="H41" s="40">
        <f t="shared" si="7"/>
        <v>100</v>
      </c>
      <c r="I41" s="41">
        <v>613</v>
      </c>
      <c r="J41" s="42">
        <v>616</v>
      </c>
      <c r="K41" s="37">
        <f t="shared" si="9"/>
        <v>90.81481481481481</v>
      </c>
      <c r="L41" s="38">
        <f t="shared" si="10"/>
        <v>0.48701298701298701</v>
      </c>
      <c r="M41" s="35">
        <v>575</v>
      </c>
      <c r="N41" s="38">
        <f t="shared" si="11"/>
        <v>85.18518518518519</v>
      </c>
      <c r="O41" s="41">
        <v>614</v>
      </c>
      <c r="P41" s="42">
        <v>614</v>
      </c>
      <c r="Q41" s="37">
        <f t="shared" si="13"/>
        <v>90.962962962962962</v>
      </c>
      <c r="R41" s="38">
        <f t="shared" si="14"/>
        <v>0</v>
      </c>
      <c r="S41" s="35">
        <v>745</v>
      </c>
      <c r="T41" s="38">
        <f t="shared" si="15"/>
        <v>110.37037037037037</v>
      </c>
      <c r="U41" s="43">
        <v>642</v>
      </c>
      <c r="V41" s="44">
        <v>630</v>
      </c>
      <c r="W41" s="37">
        <f t="shared" si="17"/>
        <v>95.111111111111114</v>
      </c>
      <c r="X41" s="47">
        <f t="shared" si="21"/>
        <v>-1.9047619047619049</v>
      </c>
    </row>
    <row r="42" spans="1:24" s="46" customFormat="1" ht="18" customHeight="1" x14ac:dyDescent="0.3">
      <c r="A42" s="33" t="s">
        <v>55</v>
      </c>
      <c r="B42" s="34">
        <f>+'[1]Cuadro No.8 Dosis de BCG'!F42</f>
        <v>340</v>
      </c>
      <c r="C42" s="35">
        <v>398</v>
      </c>
      <c r="D42" s="36">
        <v>475</v>
      </c>
      <c r="E42" s="37">
        <f t="shared" si="6"/>
        <v>117.05882352941177</v>
      </c>
      <c r="F42" s="38">
        <f t="shared" si="18"/>
        <v>16.210526315789473</v>
      </c>
      <c r="G42" s="39">
        <v>340</v>
      </c>
      <c r="H42" s="40">
        <f t="shared" si="7"/>
        <v>100</v>
      </c>
      <c r="I42" s="41">
        <v>397</v>
      </c>
      <c r="J42" s="42">
        <v>475</v>
      </c>
      <c r="K42" s="37">
        <f t="shared" si="9"/>
        <v>116.76470588235294</v>
      </c>
      <c r="L42" s="38">
        <f t="shared" si="10"/>
        <v>16.421052631578949</v>
      </c>
      <c r="M42" s="35">
        <v>253</v>
      </c>
      <c r="N42" s="38">
        <f t="shared" si="11"/>
        <v>74.411764705882348</v>
      </c>
      <c r="O42" s="41">
        <v>441</v>
      </c>
      <c r="P42" s="42">
        <v>469</v>
      </c>
      <c r="Q42" s="37">
        <f t="shared" si="13"/>
        <v>129.70588235294119</v>
      </c>
      <c r="R42" s="38">
        <f t="shared" si="14"/>
        <v>5.9701492537313428</v>
      </c>
      <c r="S42" s="35">
        <v>601</v>
      </c>
      <c r="T42" s="38">
        <f t="shared" si="15"/>
        <v>176.76470588235293</v>
      </c>
      <c r="U42" s="43">
        <v>473</v>
      </c>
      <c r="V42" s="44">
        <v>470</v>
      </c>
      <c r="W42" s="37">
        <f t="shared" si="17"/>
        <v>139.11764705882354</v>
      </c>
      <c r="X42" s="47">
        <f t="shared" si="21"/>
        <v>-0.63829787234042545</v>
      </c>
    </row>
    <row r="43" spans="1:24" s="46" customFormat="1" ht="18" customHeight="1" x14ac:dyDescent="0.3">
      <c r="A43" s="33" t="s">
        <v>56</v>
      </c>
      <c r="B43" s="34">
        <f>+'[1]Cuadro No.8 Dosis de BCG'!F43</f>
        <v>117</v>
      </c>
      <c r="C43" s="35">
        <v>155</v>
      </c>
      <c r="D43" s="36">
        <v>149</v>
      </c>
      <c r="E43" s="37">
        <f t="shared" si="6"/>
        <v>132.47863247863248</v>
      </c>
      <c r="F43" s="38">
        <f t="shared" si="18"/>
        <v>-4.0268456375838921</v>
      </c>
      <c r="G43" s="39">
        <v>117</v>
      </c>
      <c r="H43" s="40">
        <f t="shared" si="7"/>
        <v>100</v>
      </c>
      <c r="I43" s="41">
        <v>155</v>
      </c>
      <c r="J43" s="42">
        <v>149</v>
      </c>
      <c r="K43" s="37">
        <f t="shared" si="9"/>
        <v>132.47863247863248</v>
      </c>
      <c r="L43" s="38">
        <f t="shared" si="10"/>
        <v>-4.0268456375838921</v>
      </c>
      <c r="M43" s="35">
        <v>75</v>
      </c>
      <c r="N43" s="38">
        <f t="shared" si="11"/>
        <v>64.102564102564102</v>
      </c>
      <c r="O43" s="41">
        <v>157</v>
      </c>
      <c r="P43" s="42">
        <v>152</v>
      </c>
      <c r="Q43" s="37">
        <f t="shared" si="13"/>
        <v>134.18803418803418</v>
      </c>
      <c r="R43" s="38">
        <f t="shared" si="14"/>
        <v>-3.2894736842105261</v>
      </c>
      <c r="S43" s="35">
        <v>174</v>
      </c>
      <c r="T43" s="38">
        <f t="shared" si="15"/>
        <v>148.71794871794873</v>
      </c>
      <c r="U43" s="43">
        <v>149</v>
      </c>
      <c r="V43" s="44">
        <v>138</v>
      </c>
      <c r="W43" s="37">
        <f t="shared" si="17"/>
        <v>127.35042735042734</v>
      </c>
      <c r="X43" s="47">
        <f t="shared" si="21"/>
        <v>-7.9710144927536222</v>
      </c>
    </row>
    <row r="44" spans="1:24" s="46" customFormat="1" ht="18" customHeight="1" x14ac:dyDescent="0.3">
      <c r="A44" s="33" t="s">
        <v>57</v>
      </c>
      <c r="B44" s="34">
        <f>+'[1]Cuadro No.8 Dosis de BCG'!F44</f>
        <v>35</v>
      </c>
      <c r="C44" s="35">
        <v>50</v>
      </c>
      <c r="D44" s="36">
        <v>34</v>
      </c>
      <c r="E44" s="37">
        <f t="shared" si="6"/>
        <v>142.85714285714286</v>
      </c>
      <c r="F44" s="38">
        <f t="shared" si="18"/>
        <v>-47.058823529411761</v>
      </c>
      <c r="G44" s="39">
        <v>35</v>
      </c>
      <c r="H44" s="40">
        <f t="shared" si="7"/>
        <v>100</v>
      </c>
      <c r="I44" s="41">
        <v>46</v>
      </c>
      <c r="J44" s="42">
        <v>33</v>
      </c>
      <c r="K44" s="37">
        <f t="shared" si="9"/>
        <v>131.42857142857142</v>
      </c>
      <c r="L44" s="38">
        <f t="shared" si="10"/>
        <v>-39.393939393939391</v>
      </c>
      <c r="M44" s="35">
        <v>26</v>
      </c>
      <c r="N44" s="38">
        <f t="shared" si="11"/>
        <v>74.285714285714292</v>
      </c>
      <c r="O44" s="41">
        <v>41</v>
      </c>
      <c r="P44" s="42">
        <v>36</v>
      </c>
      <c r="Q44" s="37">
        <f t="shared" si="13"/>
        <v>117.14285714285715</v>
      </c>
      <c r="R44" s="38">
        <f t="shared" si="14"/>
        <v>-13.888888888888889</v>
      </c>
      <c r="S44" s="35">
        <v>70</v>
      </c>
      <c r="T44" s="38">
        <f t="shared" si="15"/>
        <v>200</v>
      </c>
      <c r="U44" s="43">
        <v>47</v>
      </c>
      <c r="V44" s="44">
        <v>37</v>
      </c>
      <c r="W44" s="37">
        <f t="shared" si="17"/>
        <v>134.28571428571428</v>
      </c>
      <c r="X44" s="47">
        <f t="shared" si="21"/>
        <v>-27.027027027027028</v>
      </c>
    </row>
    <row r="45" spans="1:24" s="20" customFormat="1" ht="18" customHeight="1" x14ac:dyDescent="0.25">
      <c r="A45" s="25" t="s">
        <v>58</v>
      </c>
      <c r="B45" s="26">
        <f>SUM(B46:B52)</f>
        <v>1606</v>
      </c>
      <c r="C45" s="27">
        <f t="shared" ref="C45:D45" si="31">SUM(C46:C52)</f>
        <v>1631</v>
      </c>
      <c r="D45" s="28">
        <f t="shared" si="31"/>
        <v>1738</v>
      </c>
      <c r="E45" s="29">
        <f t="shared" si="6"/>
        <v>101.55666251556663</v>
      </c>
      <c r="F45" s="30">
        <f t="shared" si="18"/>
        <v>6.1565017261219799</v>
      </c>
      <c r="G45" s="27">
        <f>SUM(G46:G52)</f>
        <v>1606</v>
      </c>
      <c r="H45" s="31">
        <f t="shared" si="7"/>
        <v>100</v>
      </c>
      <c r="I45" s="27">
        <f t="shared" ref="I45:J45" si="32">SUM(I46:I52)</f>
        <v>1633</v>
      </c>
      <c r="J45" s="28">
        <f t="shared" si="32"/>
        <v>1740</v>
      </c>
      <c r="K45" s="29">
        <f t="shared" si="9"/>
        <v>101.68119551681197</v>
      </c>
      <c r="L45" s="30">
        <f t="shared" si="10"/>
        <v>6.1494252873563218</v>
      </c>
      <c r="M45" s="27">
        <f>SUM(M46:M52)</f>
        <v>1444</v>
      </c>
      <c r="N45" s="30">
        <f t="shared" si="11"/>
        <v>89.912826899128277</v>
      </c>
      <c r="O45" s="27">
        <f t="shared" ref="O45:P45" si="33">SUM(O46:O52)</f>
        <v>1618</v>
      </c>
      <c r="P45" s="28">
        <f t="shared" si="33"/>
        <v>1764</v>
      </c>
      <c r="Q45" s="29">
        <f t="shared" si="13"/>
        <v>100.74719800747198</v>
      </c>
      <c r="R45" s="30">
        <f t="shared" si="14"/>
        <v>8.2766439909297045</v>
      </c>
      <c r="S45" s="27">
        <f>SUM(S46:S52)</f>
        <v>1718</v>
      </c>
      <c r="T45" s="30">
        <f t="shared" si="15"/>
        <v>106.97384806973848</v>
      </c>
      <c r="U45" s="27">
        <f t="shared" ref="U45:V45" si="34">SUM(U46:U52)</f>
        <v>1653</v>
      </c>
      <c r="V45" s="28">
        <f t="shared" si="34"/>
        <v>1754</v>
      </c>
      <c r="W45" s="29">
        <f t="shared" si="17"/>
        <v>102.92652552926525</v>
      </c>
      <c r="X45" s="32">
        <f t="shared" si="21"/>
        <v>5.7582668187001138</v>
      </c>
    </row>
    <row r="46" spans="1:24" s="46" customFormat="1" ht="18" customHeight="1" x14ac:dyDescent="0.3">
      <c r="A46" s="33" t="s">
        <v>59</v>
      </c>
      <c r="B46" s="34">
        <f>+'[1]Cuadro No.8 Dosis de BCG'!F46</f>
        <v>859</v>
      </c>
      <c r="C46" s="35">
        <v>864</v>
      </c>
      <c r="D46" s="36">
        <v>952</v>
      </c>
      <c r="E46" s="37">
        <f t="shared" si="6"/>
        <v>100.58207217694995</v>
      </c>
      <c r="F46" s="38">
        <f t="shared" si="18"/>
        <v>9.2436974789915975</v>
      </c>
      <c r="G46" s="48">
        <v>859</v>
      </c>
      <c r="H46" s="40">
        <f t="shared" si="7"/>
        <v>100</v>
      </c>
      <c r="I46" s="41">
        <v>859</v>
      </c>
      <c r="J46" s="42">
        <v>951</v>
      </c>
      <c r="K46" s="37">
        <f t="shared" si="9"/>
        <v>100</v>
      </c>
      <c r="L46" s="38">
        <f t="shared" si="10"/>
        <v>9.6740273396424818</v>
      </c>
      <c r="M46" s="35">
        <v>732</v>
      </c>
      <c r="N46" s="38">
        <f t="shared" si="11"/>
        <v>85.215366705471467</v>
      </c>
      <c r="O46" s="41">
        <v>885</v>
      </c>
      <c r="P46" s="42">
        <v>965</v>
      </c>
      <c r="Q46" s="37">
        <f t="shared" si="13"/>
        <v>103.02677532013971</v>
      </c>
      <c r="R46" s="38">
        <f t="shared" si="14"/>
        <v>8.2901554404145088</v>
      </c>
      <c r="S46" s="35">
        <v>901</v>
      </c>
      <c r="T46" s="38">
        <f t="shared" si="15"/>
        <v>104.88940628637951</v>
      </c>
      <c r="U46" s="43">
        <v>915</v>
      </c>
      <c r="V46" s="44">
        <v>961</v>
      </c>
      <c r="W46" s="37">
        <f t="shared" si="17"/>
        <v>106.51920838183935</v>
      </c>
      <c r="X46" s="47">
        <f t="shared" si="21"/>
        <v>4.7866805411030171</v>
      </c>
    </row>
    <row r="47" spans="1:24" s="46" customFormat="1" ht="18" customHeight="1" x14ac:dyDescent="0.3">
      <c r="A47" s="33" t="s">
        <v>60</v>
      </c>
      <c r="B47" s="34">
        <f>+'[1]Cuadro No.8 Dosis de BCG'!F47</f>
        <v>78</v>
      </c>
      <c r="C47" s="35">
        <v>104</v>
      </c>
      <c r="D47" s="36">
        <v>95</v>
      </c>
      <c r="E47" s="37">
        <f t="shared" si="6"/>
        <v>133.33333333333331</v>
      </c>
      <c r="F47" s="38">
        <f t="shared" si="18"/>
        <v>-9.4736842105263168</v>
      </c>
      <c r="G47" s="48">
        <v>78</v>
      </c>
      <c r="H47" s="40">
        <f t="shared" si="7"/>
        <v>100</v>
      </c>
      <c r="I47" s="41">
        <v>106</v>
      </c>
      <c r="J47" s="42">
        <v>95</v>
      </c>
      <c r="K47" s="37">
        <f t="shared" si="9"/>
        <v>135.89743589743591</v>
      </c>
      <c r="L47" s="38">
        <f t="shared" si="10"/>
        <v>-11.578947368421053</v>
      </c>
      <c r="M47" s="35">
        <v>80</v>
      </c>
      <c r="N47" s="38">
        <f t="shared" si="11"/>
        <v>102.56410256410255</v>
      </c>
      <c r="O47" s="41">
        <v>91</v>
      </c>
      <c r="P47" s="42">
        <v>93</v>
      </c>
      <c r="Q47" s="37">
        <f t="shared" si="13"/>
        <v>116.66666666666667</v>
      </c>
      <c r="R47" s="38">
        <f t="shared" si="14"/>
        <v>2.1505376344086025</v>
      </c>
      <c r="S47" s="35">
        <v>101</v>
      </c>
      <c r="T47" s="38">
        <f t="shared" si="15"/>
        <v>129.4871794871795</v>
      </c>
      <c r="U47" s="43">
        <v>92</v>
      </c>
      <c r="V47" s="44">
        <v>95</v>
      </c>
      <c r="W47" s="37">
        <f t="shared" si="17"/>
        <v>117.94871794871796</v>
      </c>
      <c r="X47" s="47">
        <f t="shared" si="21"/>
        <v>3.1578947368421053</v>
      </c>
    </row>
    <row r="48" spans="1:24" s="46" customFormat="1" ht="18" customHeight="1" x14ac:dyDescent="0.3">
      <c r="A48" s="33" t="s">
        <v>61</v>
      </c>
      <c r="B48" s="34">
        <f>+'[1]Cuadro No.8 Dosis de BCG'!F48</f>
        <v>63</v>
      </c>
      <c r="C48" s="35">
        <v>73</v>
      </c>
      <c r="D48" s="36">
        <v>77</v>
      </c>
      <c r="E48" s="37">
        <f t="shared" si="6"/>
        <v>115.87301587301589</v>
      </c>
      <c r="F48" s="38">
        <f t="shared" si="18"/>
        <v>5.1948051948051948</v>
      </c>
      <c r="G48" s="48">
        <v>63</v>
      </c>
      <c r="H48" s="40">
        <f t="shared" si="7"/>
        <v>100</v>
      </c>
      <c r="I48" s="41">
        <v>73</v>
      </c>
      <c r="J48" s="42">
        <v>77</v>
      </c>
      <c r="K48" s="37">
        <f t="shared" si="9"/>
        <v>115.87301587301589</v>
      </c>
      <c r="L48" s="38">
        <f t="shared" si="10"/>
        <v>5.1948051948051948</v>
      </c>
      <c r="M48" s="35">
        <v>64</v>
      </c>
      <c r="N48" s="38">
        <f t="shared" si="11"/>
        <v>101.58730158730158</v>
      </c>
      <c r="O48" s="41">
        <v>54</v>
      </c>
      <c r="P48" s="42">
        <v>74</v>
      </c>
      <c r="Q48" s="37">
        <f t="shared" si="13"/>
        <v>85.714285714285708</v>
      </c>
      <c r="R48" s="38">
        <f t="shared" si="14"/>
        <v>27.027027027027028</v>
      </c>
      <c r="S48" s="35">
        <v>68</v>
      </c>
      <c r="T48" s="38">
        <f t="shared" si="15"/>
        <v>107.93650793650794</v>
      </c>
      <c r="U48" s="43">
        <v>56</v>
      </c>
      <c r="V48" s="44">
        <v>76</v>
      </c>
      <c r="W48" s="37">
        <f t="shared" si="17"/>
        <v>88.888888888888886</v>
      </c>
      <c r="X48" s="47">
        <f t="shared" si="21"/>
        <v>26.315789473684209</v>
      </c>
    </row>
    <row r="49" spans="1:24" s="46" customFormat="1" ht="18" customHeight="1" x14ac:dyDescent="0.3">
      <c r="A49" s="33" t="s">
        <v>62</v>
      </c>
      <c r="B49" s="34">
        <f>+'[1]Cuadro No.8 Dosis de BCG'!F49</f>
        <v>187</v>
      </c>
      <c r="C49" s="35">
        <v>210</v>
      </c>
      <c r="D49" s="36">
        <v>203</v>
      </c>
      <c r="E49" s="37">
        <f t="shared" si="6"/>
        <v>112.29946524064172</v>
      </c>
      <c r="F49" s="38">
        <f t="shared" si="18"/>
        <v>-3.4482758620689653</v>
      </c>
      <c r="G49" s="48">
        <v>187</v>
      </c>
      <c r="H49" s="40">
        <f t="shared" si="7"/>
        <v>100</v>
      </c>
      <c r="I49" s="41">
        <v>214</v>
      </c>
      <c r="J49" s="42">
        <v>206</v>
      </c>
      <c r="K49" s="37">
        <f t="shared" si="9"/>
        <v>114.43850267379678</v>
      </c>
      <c r="L49" s="38">
        <f t="shared" si="10"/>
        <v>-3.8834951456310676</v>
      </c>
      <c r="M49" s="35">
        <v>176</v>
      </c>
      <c r="N49" s="38">
        <f t="shared" si="11"/>
        <v>94.117647058823522</v>
      </c>
      <c r="O49" s="41">
        <v>214</v>
      </c>
      <c r="P49" s="42">
        <v>212</v>
      </c>
      <c r="Q49" s="37">
        <f t="shared" si="13"/>
        <v>114.43850267379678</v>
      </c>
      <c r="R49" s="38">
        <f t="shared" si="14"/>
        <v>-0.94339622641509435</v>
      </c>
      <c r="S49" s="35">
        <v>223</v>
      </c>
      <c r="T49" s="38">
        <f t="shared" si="15"/>
        <v>119.25133689839573</v>
      </c>
      <c r="U49" s="43">
        <v>212</v>
      </c>
      <c r="V49" s="44">
        <v>211</v>
      </c>
      <c r="W49" s="37">
        <f t="shared" si="17"/>
        <v>113.36898395721926</v>
      </c>
      <c r="X49" s="47">
        <f t="shared" si="21"/>
        <v>-0.47393364928909953</v>
      </c>
    </row>
    <row r="50" spans="1:24" s="46" customFormat="1" ht="18" customHeight="1" x14ac:dyDescent="0.3">
      <c r="A50" s="33" t="s">
        <v>63</v>
      </c>
      <c r="B50" s="34">
        <f>+'[1]Cuadro No.8 Dosis de BCG'!F50</f>
        <v>128</v>
      </c>
      <c r="C50" s="35">
        <v>109</v>
      </c>
      <c r="D50" s="36">
        <v>123</v>
      </c>
      <c r="E50" s="37">
        <f t="shared" si="6"/>
        <v>85.15625</v>
      </c>
      <c r="F50" s="38">
        <f t="shared" si="18"/>
        <v>11.38211382113821</v>
      </c>
      <c r="G50" s="48">
        <v>128</v>
      </c>
      <c r="H50" s="40">
        <f t="shared" si="7"/>
        <v>100</v>
      </c>
      <c r="I50" s="41">
        <v>108</v>
      </c>
      <c r="J50" s="42">
        <v>123</v>
      </c>
      <c r="K50" s="37">
        <f t="shared" si="9"/>
        <v>84.375</v>
      </c>
      <c r="L50" s="38">
        <f t="shared" si="10"/>
        <v>12.195121951219512</v>
      </c>
      <c r="M50" s="35">
        <v>124</v>
      </c>
      <c r="N50" s="38">
        <f t="shared" si="11"/>
        <v>96.875</v>
      </c>
      <c r="O50" s="41">
        <v>107</v>
      </c>
      <c r="P50" s="42">
        <v>126</v>
      </c>
      <c r="Q50" s="37">
        <f t="shared" si="13"/>
        <v>83.59375</v>
      </c>
      <c r="R50" s="38">
        <f t="shared" si="14"/>
        <v>15.079365079365079</v>
      </c>
      <c r="S50" s="35">
        <v>105</v>
      </c>
      <c r="T50" s="38">
        <f t="shared" si="15"/>
        <v>82.03125</v>
      </c>
      <c r="U50" s="43">
        <v>112</v>
      </c>
      <c r="V50" s="44">
        <v>122</v>
      </c>
      <c r="W50" s="37">
        <f t="shared" si="17"/>
        <v>87.5</v>
      </c>
      <c r="X50" s="47">
        <f t="shared" si="21"/>
        <v>8.1967213114754092</v>
      </c>
    </row>
    <row r="51" spans="1:24" s="46" customFormat="1" ht="18" customHeight="1" x14ac:dyDescent="0.3">
      <c r="A51" s="33" t="s">
        <v>64</v>
      </c>
      <c r="B51" s="34">
        <f>+'[1]Cuadro No.8 Dosis de BCG'!F51</f>
        <v>146</v>
      </c>
      <c r="C51" s="35">
        <v>150</v>
      </c>
      <c r="D51" s="36">
        <v>152</v>
      </c>
      <c r="E51" s="37">
        <f t="shared" si="6"/>
        <v>102.73972602739727</v>
      </c>
      <c r="F51" s="38">
        <f t="shared" si="18"/>
        <v>1.3157894736842104</v>
      </c>
      <c r="G51" s="48">
        <v>146</v>
      </c>
      <c r="H51" s="40">
        <f t="shared" si="7"/>
        <v>100</v>
      </c>
      <c r="I51" s="41">
        <v>150</v>
      </c>
      <c r="J51" s="42">
        <v>151</v>
      </c>
      <c r="K51" s="37">
        <f t="shared" si="9"/>
        <v>102.73972602739727</v>
      </c>
      <c r="L51" s="38">
        <f t="shared" si="10"/>
        <v>0.66225165562913912</v>
      </c>
      <c r="M51" s="35">
        <v>142</v>
      </c>
      <c r="N51" s="38">
        <f t="shared" si="11"/>
        <v>97.260273972602747</v>
      </c>
      <c r="O51" s="41">
        <v>140</v>
      </c>
      <c r="P51" s="42">
        <v>156</v>
      </c>
      <c r="Q51" s="37">
        <f t="shared" si="13"/>
        <v>95.890410958904098</v>
      </c>
      <c r="R51" s="38">
        <f t="shared" si="14"/>
        <v>10.256410256410255</v>
      </c>
      <c r="S51" s="35">
        <v>152</v>
      </c>
      <c r="T51" s="38">
        <f t="shared" si="15"/>
        <v>104.10958904109589</v>
      </c>
      <c r="U51" s="43">
        <v>138</v>
      </c>
      <c r="V51" s="44">
        <v>154</v>
      </c>
      <c r="W51" s="37">
        <f t="shared" si="17"/>
        <v>94.520547945205479</v>
      </c>
      <c r="X51" s="47">
        <f t="shared" si="21"/>
        <v>10.38961038961039</v>
      </c>
    </row>
    <row r="52" spans="1:24" s="46" customFormat="1" ht="18" customHeight="1" x14ac:dyDescent="0.3">
      <c r="A52" s="33" t="s">
        <v>65</v>
      </c>
      <c r="B52" s="34">
        <f>+'[1]Cuadro No.8 Dosis de BCG'!F52</f>
        <v>145</v>
      </c>
      <c r="C52" s="35">
        <v>121</v>
      </c>
      <c r="D52" s="36">
        <v>136</v>
      </c>
      <c r="E52" s="37">
        <f t="shared" si="6"/>
        <v>83.448275862068968</v>
      </c>
      <c r="F52" s="38">
        <f t="shared" si="18"/>
        <v>11.029411764705882</v>
      </c>
      <c r="G52" s="48">
        <v>145</v>
      </c>
      <c r="H52" s="40">
        <f t="shared" si="7"/>
        <v>100</v>
      </c>
      <c r="I52" s="41">
        <v>123</v>
      </c>
      <c r="J52" s="42">
        <v>137</v>
      </c>
      <c r="K52" s="37">
        <f t="shared" si="9"/>
        <v>84.827586206896555</v>
      </c>
      <c r="L52" s="38">
        <f t="shared" si="10"/>
        <v>10.218978102189782</v>
      </c>
      <c r="M52" s="35">
        <v>126</v>
      </c>
      <c r="N52" s="38">
        <f t="shared" si="11"/>
        <v>86.896551724137922</v>
      </c>
      <c r="O52" s="41">
        <v>127</v>
      </c>
      <c r="P52" s="42">
        <v>138</v>
      </c>
      <c r="Q52" s="37">
        <f t="shared" si="13"/>
        <v>87.586206896551715</v>
      </c>
      <c r="R52" s="38">
        <f t="shared" si="14"/>
        <v>7.9710144927536222</v>
      </c>
      <c r="S52" s="35">
        <v>168</v>
      </c>
      <c r="T52" s="38">
        <f t="shared" si="15"/>
        <v>115.86206896551725</v>
      </c>
      <c r="U52" s="43">
        <v>128</v>
      </c>
      <c r="V52" s="44">
        <v>135</v>
      </c>
      <c r="W52" s="37">
        <f t="shared" si="17"/>
        <v>88.275862068965523</v>
      </c>
      <c r="X52" s="47">
        <f t="shared" si="21"/>
        <v>5.1851851851851851</v>
      </c>
    </row>
    <row r="53" spans="1:24" s="20" customFormat="1" ht="18" customHeight="1" x14ac:dyDescent="0.25">
      <c r="A53" s="25" t="s">
        <v>66</v>
      </c>
      <c r="B53" s="26">
        <f>SUM(B54:B60)</f>
        <v>1038</v>
      </c>
      <c r="C53" s="27">
        <f t="shared" ref="C53:D53" si="35">SUM(C54:C60)</f>
        <v>974</v>
      </c>
      <c r="D53" s="28">
        <f t="shared" si="35"/>
        <v>1057</v>
      </c>
      <c r="E53" s="29">
        <f t="shared" si="6"/>
        <v>93.834296724470136</v>
      </c>
      <c r="F53" s="30">
        <f t="shared" si="18"/>
        <v>7.8524124881740782</v>
      </c>
      <c r="G53" s="27">
        <f>SUM(G54:G60)</f>
        <v>1038</v>
      </c>
      <c r="H53" s="31">
        <f t="shared" si="7"/>
        <v>100</v>
      </c>
      <c r="I53" s="27">
        <f t="shared" ref="I53:J53" si="36">SUM(I54:I60)</f>
        <v>976</v>
      </c>
      <c r="J53" s="28">
        <f t="shared" si="36"/>
        <v>1057</v>
      </c>
      <c r="K53" s="29">
        <f t="shared" si="9"/>
        <v>94.026974951830439</v>
      </c>
      <c r="L53" s="30">
        <f t="shared" si="10"/>
        <v>7.6631977294228948</v>
      </c>
      <c r="M53" s="27">
        <f>SUM(M54:M60)</f>
        <v>938</v>
      </c>
      <c r="N53" s="30">
        <f t="shared" si="11"/>
        <v>90.366088631984582</v>
      </c>
      <c r="O53" s="27">
        <f t="shared" ref="O53:P53" si="37">SUM(O54:O60)</f>
        <v>984</v>
      </c>
      <c r="P53" s="28">
        <f t="shared" si="37"/>
        <v>1052</v>
      </c>
      <c r="Q53" s="29">
        <f t="shared" si="13"/>
        <v>94.797687861271669</v>
      </c>
      <c r="R53" s="30">
        <f t="shared" si="14"/>
        <v>6.4638783269961975</v>
      </c>
      <c r="S53" s="27">
        <f>SUM(S54:S60)</f>
        <v>1162</v>
      </c>
      <c r="T53" s="30">
        <f t="shared" si="15"/>
        <v>111.94605009633911</v>
      </c>
      <c r="U53" s="27">
        <f t="shared" ref="U53:V53" si="38">SUM(U54:U60)</f>
        <v>1031</v>
      </c>
      <c r="V53" s="28">
        <f t="shared" si="38"/>
        <v>1058</v>
      </c>
      <c r="W53" s="29">
        <f t="shared" si="17"/>
        <v>99.32562620423893</v>
      </c>
      <c r="X53" s="32">
        <f t="shared" si="21"/>
        <v>2.551984877126654</v>
      </c>
    </row>
    <row r="54" spans="1:24" s="46" customFormat="1" ht="18" customHeight="1" x14ac:dyDescent="0.3">
      <c r="A54" s="33" t="s">
        <v>67</v>
      </c>
      <c r="B54" s="34">
        <f>+'[1]Cuadro No.8 Dosis de BCG'!F54</f>
        <v>120</v>
      </c>
      <c r="C54" s="35">
        <v>111</v>
      </c>
      <c r="D54" s="36">
        <v>137</v>
      </c>
      <c r="E54" s="37">
        <f t="shared" si="6"/>
        <v>92.5</v>
      </c>
      <c r="F54" s="38">
        <f t="shared" si="18"/>
        <v>18.978102189781019</v>
      </c>
      <c r="G54" s="39">
        <v>120</v>
      </c>
      <c r="H54" s="40">
        <f t="shared" si="7"/>
        <v>100</v>
      </c>
      <c r="I54" s="41">
        <v>111</v>
      </c>
      <c r="J54" s="42">
        <v>137</v>
      </c>
      <c r="K54" s="37">
        <f t="shared" si="9"/>
        <v>92.5</v>
      </c>
      <c r="L54" s="38">
        <f t="shared" si="10"/>
        <v>18.978102189781019</v>
      </c>
      <c r="M54" s="35">
        <v>101</v>
      </c>
      <c r="N54" s="38">
        <f t="shared" si="11"/>
        <v>84.166666666666671</v>
      </c>
      <c r="O54" s="41">
        <v>122</v>
      </c>
      <c r="P54" s="42">
        <v>132</v>
      </c>
      <c r="Q54" s="37">
        <f t="shared" si="13"/>
        <v>101.66666666666666</v>
      </c>
      <c r="R54" s="38">
        <f t="shared" si="14"/>
        <v>7.5757575757575761</v>
      </c>
      <c r="S54" s="35">
        <v>129</v>
      </c>
      <c r="T54" s="38">
        <f t="shared" si="15"/>
        <v>107.5</v>
      </c>
      <c r="U54" s="43">
        <v>122</v>
      </c>
      <c r="V54" s="44">
        <v>127</v>
      </c>
      <c r="W54" s="37">
        <f t="shared" si="17"/>
        <v>101.66666666666666</v>
      </c>
      <c r="X54" s="47">
        <f t="shared" si="21"/>
        <v>3.9370078740157481</v>
      </c>
    </row>
    <row r="55" spans="1:24" s="46" customFormat="1" ht="18" customHeight="1" x14ac:dyDescent="0.3">
      <c r="A55" s="33" t="s">
        <v>68</v>
      </c>
      <c r="B55" s="34">
        <f>+'[1]Cuadro No.8 Dosis de BCG'!F55</f>
        <v>336</v>
      </c>
      <c r="C55" s="35">
        <v>291</v>
      </c>
      <c r="D55" s="36">
        <v>327</v>
      </c>
      <c r="E55" s="37">
        <f t="shared" si="6"/>
        <v>86.607142857142861</v>
      </c>
      <c r="F55" s="38">
        <f>(D55-C55)/D55*100</f>
        <v>11.009174311926607</v>
      </c>
      <c r="G55" s="39">
        <v>336</v>
      </c>
      <c r="H55" s="40">
        <f t="shared" si="7"/>
        <v>100</v>
      </c>
      <c r="I55" s="41">
        <v>293</v>
      </c>
      <c r="J55" s="42">
        <v>327</v>
      </c>
      <c r="K55" s="37">
        <f t="shared" si="9"/>
        <v>87.202380952380949</v>
      </c>
      <c r="L55" s="38">
        <f>(J55-I55)/J55*100</f>
        <v>10.397553516819572</v>
      </c>
      <c r="M55" s="35">
        <v>316</v>
      </c>
      <c r="N55" s="38">
        <f t="shared" si="11"/>
        <v>94.047619047619051</v>
      </c>
      <c r="O55" s="41">
        <v>307</v>
      </c>
      <c r="P55" s="42">
        <v>326</v>
      </c>
      <c r="Q55" s="37">
        <f t="shared" si="13"/>
        <v>91.36904761904762</v>
      </c>
      <c r="R55" s="38">
        <f>(P55-O55)/P55*100</f>
        <v>5.8282208588957047</v>
      </c>
      <c r="S55" s="35">
        <v>332</v>
      </c>
      <c r="T55" s="38">
        <f t="shared" si="15"/>
        <v>98.80952380952381</v>
      </c>
      <c r="U55" s="43">
        <v>323</v>
      </c>
      <c r="V55" s="44">
        <v>333</v>
      </c>
      <c r="W55" s="37">
        <f t="shared" si="17"/>
        <v>96.13095238095238</v>
      </c>
      <c r="X55" s="47">
        <f>(V55-U55)/V55*100</f>
        <v>3.0030030030030028</v>
      </c>
    </row>
    <row r="56" spans="1:24" s="46" customFormat="1" ht="18" customHeight="1" x14ac:dyDescent="0.3">
      <c r="A56" s="33" t="s">
        <v>69</v>
      </c>
      <c r="B56" s="34">
        <f>+'[1]Cuadro No.8 Dosis de BCG'!F56</f>
        <v>361</v>
      </c>
      <c r="C56" s="35">
        <v>352</v>
      </c>
      <c r="D56" s="36">
        <v>350</v>
      </c>
      <c r="E56" s="37">
        <f t="shared" si="6"/>
        <v>97.50692520775624</v>
      </c>
      <c r="F56" s="38">
        <f>(D56-C56)/D56*100</f>
        <v>-0.5714285714285714</v>
      </c>
      <c r="G56" s="39">
        <v>361</v>
      </c>
      <c r="H56" s="40">
        <f t="shared" si="7"/>
        <v>100</v>
      </c>
      <c r="I56" s="41">
        <v>352</v>
      </c>
      <c r="J56" s="42">
        <v>351</v>
      </c>
      <c r="K56" s="37">
        <f t="shared" si="9"/>
        <v>97.50692520775624</v>
      </c>
      <c r="L56" s="38">
        <f>(J56-I56)/J56*100</f>
        <v>-0.28490028490028491</v>
      </c>
      <c r="M56" s="35">
        <v>313</v>
      </c>
      <c r="N56" s="38">
        <f t="shared" si="11"/>
        <v>86.70360110803324</v>
      </c>
      <c r="O56" s="41">
        <v>341</v>
      </c>
      <c r="P56" s="42">
        <v>350</v>
      </c>
      <c r="Q56" s="37">
        <f t="shared" si="13"/>
        <v>94.45983379501385</v>
      </c>
      <c r="R56" s="38">
        <f>(P56-O56)/P56*100</f>
        <v>2.5714285714285712</v>
      </c>
      <c r="S56" s="35">
        <v>401</v>
      </c>
      <c r="T56" s="38">
        <f t="shared" si="15"/>
        <v>111.0803324099723</v>
      </c>
      <c r="U56" s="43">
        <v>350</v>
      </c>
      <c r="V56" s="44">
        <v>352</v>
      </c>
      <c r="W56" s="37">
        <f t="shared" si="17"/>
        <v>96.95290858725761</v>
      </c>
      <c r="X56" s="47">
        <f>(V56-U56)/V56*100</f>
        <v>0.56818181818181823</v>
      </c>
    </row>
    <row r="57" spans="1:24" s="46" customFormat="1" ht="18" customHeight="1" x14ac:dyDescent="0.3">
      <c r="A57" s="33" t="s">
        <v>70</v>
      </c>
      <c r="B57" s="34">
        <f>+'[1]Cuadro No.8 Dosis de BCG'!F57</f>
        <v>86</v>
      </c>
      <c r="C57" s="35">
        <v>86</v>
      </c>
      <c r="D57" s="36">
        <v>94</v>
      </c>
      <c r="E57" s="37">
        <f t="shared" si="6"/>
        <v>100</v>
      </c>
      <c r="F57" s="38">
        <f>(D57-C57)/D57*100</f>
        <v>8.5106382978723403</v>
      </c>
      <c r="G57" s="39">
        <v>86</v>
      </c>
      <c r="H57" s="40">
        <f t="shared" si="7"/>
        <v>100</v>
      </c>
      <c r="I57" s="41">
        <v>86</v>
      </c>
      <c r="J57" s="42">
        <v>93</v>
      </c>
      <c r="K57" s="37">
        <f t="shared" si="9"/>
        <v>100</v>
      </c>
      <c r="L57" s="38">
        <f>(J57-I57)/J57*100</f>
        <v>7.5268817204301079</v>
      </c>
      <c r="M57" s="35">
        <v>84</v>
      </c>
      <c r="N57" s="38">
        <f t="shared" si="11"/>
        <v>97.674418604651152</v>
      </c>
      <c r="O57" s="41">
        <v>81</v>
      </c>
      <c r="P57" s="42">
        <v>96</v>
      </c>
      <c r="Q57" s="37">
        <f t="shared" si="13"/>
        <v>94.186046511627907</v>
      </c>
      <c r="R57" s="38">
        <f>(P57-O57)/P57*100</f>
        <v>15.625</v>
      </c>
      <c r="S57" s="35">
        <v>108</v>
      </c>
      <c r="T57" s="38">
        <f t="shared" si="15"/>
        <v>125.58139534883721</v>
      </c>
      <c r="U57" s="43">
        <v>90</v>
      </c>
      <c r="V57" s="44">
        <v>93</v>
      </c>
      <c r="W57" s="37">
        <f t="shared" si="17"/>
        <v>104.65116279069768</v>
      </c>
      <c r="X57" s="47">
        <f>(V57-U57)/V57*100</f>
        <v>3.225806451612903</v>
      </c>
    </row>
    <row r="58" spans="1:24" s="46" customFormat="1" ht="18" customHeight="1" x14ac:dyDescent="0.3">
      <c r="A58" s="33" t="s">
        <v>71</v>
      </c>
      <c r="B58" s="34">
        <f>+'[1]Cuadro No.8 Dosis de BCG'!F58</f>
        <v>41</v>
      </c>
      <c r="C58" s="35">
        <v>38</v>
      </c>
      <c r="D58" s="36">
        <v>43</v>
      </c>
      <c r="E58" s="37">
        <f t="shared" si="6"/>
        <v>92.682926829268297</v>
      </c>
      <c r="F58" s="38">
        <f>(D58-C58)/D58*100</f>
        <v>11.627906976744185</v>
      </c>
      <c r="G58" s="39">
        <v>41</v>
      </c>
      <c r="H58" s="40">
        <f t="shared" si="7"/>
        <v>100</v>
      </c>
      <c r="I58" s="41">
        <v>38</v>
      </c>
      <c r="J58" s="42">
        <v>43</v>
      </c>
      <c r="K58" s="37">
        <f t="shared" si="9"/>
        <v>92.682926829268297</v>
      </c>
      <c r="L58" s="38">
        <f>(J58-I58)/J58*100</f>
        <v>11.627906976744185</v>
      </c>
      <c r="M58" s="35">
        <v>37</v>
      </c>
      <c r="N58" s="38">
        <f t="shared" si="11"/>
        <v>90.243902439024396</v>
      </c>
      <c r="O58" s="41">
        <v>37</v>
      </c>
      <c r="P58" s="42">
        <v>39</v>
      </c>
      <c r="Q58" s="37">
        <f t="shared" si="13"/>
        <v>90.243902439024396</v>
      </c>
      <c r="R58" s="38">
        <f>(P58-O58)/P58*100</f>
        <v>5.1282051282051277</v>
      </c>
      <c r="S58" s="35">
        <v>77</v>
      </c>
      <c r="T58" s="38">
        <f t="shared" si="15"/>
        <v>187.80487804878047</v>
      </c>
      <c r="U58" s="43">
        <v>36</v>
      </c>
      <c r="V58" s="44">
        <v>50</v>
      </c>
      <c r="W58" s="37">
        <f t="shared" si="17"/>
        <v>87.804878048780495</v>
      </c>
      <c r="X58" s="47">
        <f>(V58-U58)/V58*100</f>
        <v>28.000000000000004</v>
      </c>
    </row>
    <row r="59" spans="1:24" s="46" customFormat="1" ht="18" customHeight="1" x14ac:dyDescent="0.3">
      <c r="A59" s="33" t="s">
        <v>72</v>
      </c>
      <c r="B59" s="34">
        <f>+'[1]Cuadro No.8 Dosis de BCG'!F59</f>
        <v>11</v>
      </c>
      <c r="C59" s="35">
        <v>23</v>
      </c>
      <c r="D59" s="36">
        <v>22</v>
      </c>
      <c r="E59" s="37">
        <f t="shared" si="6"/>
        <v>209.09090909090909</v>
      </c>
      <c r="F59" s="38">
        <f t="shared" si="18"/>
        <v>-4.5454545454545459</v>
      </c>
      <c r="G59" s="39">
        <v>11</v>
      </c>
      <c r="H59" s="40">
        <f t="shared" si="7"/>
        <v>100</v>
      </c>
      <c r="I59" s="41">
        <v>23</v>
      </c>
      <c r="J59" s="42">
        <v>22</v>
      </c>
      <c r="K59" s="37">
        <f t="shared" si="9"/>
        <v>209.09090909090909</v>
      </c>
      <c r="L59" s="38">
        <f t="shared" si="10"/>
        <v>-4.5454545454545459</v>
      </c>
      <c r="M59" s="35">
        <v>12</v>
      </c>
      <c r="N59" s="38">
        <f t="shared" si="11"/>
        <v>109.09090909090908</v>
      </c>
      <c r="O59" s="41">
        <v>16</v>
      </c>
      <c r="P59" s="42">
        <v>22</v>
      </c>
      <c r="Q59" s="37">
        <f t="shared" si="13"/>
        <v>145.45454545454547</v>
      </c>
      <c r="R59" s="38">
        <f t="shared" si="14"/>
        <v>27.27272727272727</v>
      </c>
      <c r="S59" s="35">
        <v>26</v>
      </c>
      <c r="T59" s="38">
        <f t="shared" si="15"/>
        <v>236.36363636363637</v>
      </c>
      <c r="U59" s="43">
        <v>18</v>
      </c>
      <c r="V59" s="44">
        <v>23</v>
      </c>
      <c r="W59" s="37">
        <f t="shared" si="17"/>
        <v>163.63636363636365</v>
      </c>
      <c r="X59" s="47">
        <f t="shared" si="21"/>
        <v>21.739130434782609</v>
      </c>
    </row>
    <row r="60" spans="1:24" s="46" customFormat="1" ht="18" customHeight="1" x14ac:dyDescent="0.3">
      <c r="A60" s="33" t="s">
        <v>73</v>
      </c>
      <c r="B60" s="34">
        <f>+'[1]Cuadro No.8 Dosis de BCG'!F60</f>
        <v>83</v>
      </c>
      <c r="C60" s="35">
        <v>73</v>
      </c>
      <c r="D60" s="36">
        <v>84</v>
      </c>
      <c r="E60" s="37">
        <f t="shared" si="6"/>
        <v>87.951807228915655</v>
      </c>
      <c r="F60" s="38">
        <f t="shared" si="18"/>
        <v>13.095238095238097</v>
      </c>
      <c r="G60" s="39">
        <v>83</v>
      </c>
      <c r="H60" s="40">
        <f t="shared" si="7"/>
        <v>100</v>
      </c>
      <c r="I60" s="41">
        <v>73</v>
      </c>
      <c r="J60" s="42">
        <v>84</v>
      </c>
      <c r="K60" s="37">
        <f t="shared" si="9"/>
        <v>87.951807228915655</v>
      </c>
      <c r="L60" s="38">
        <f t="shared" si="10"/>
        <v>13.095238095238097</v>
      </c>
      <c r="M60" s="35">
        <v>75</v>
      </c>
      <c r="N60" s="38">
        <f t="shared" si="11"/>
        <v>90.361445783132538</v>
      </c>
      <c r="O60" s="41">
        <v>80</v>
      </c>
      <c r="P60" s="42">
        <v>87</v>
      </c>
      <c r="Q60" s="37">
        <f t="shared" si="13"/>
        <v>96.385542168674704</v>
      </c>
      <c r="R60" s="38">
        <f t="shared" si="14"/>
        <v>8.0459770114942533</v>
      </c>
      <c r="S60" s="35">
        <v>89</v>
      </c>
      <c r="T60" s="38">
        <f t="shared" si="15"/>
        <v>107.22891566265061</v>
      </c>
      <c r="U60" s="43">
        <v>92</v>
      </c>
      <c r="V60" s="44">
        <v>80</v>
      </c>
      <c r="W60" s="37">
        <f t="shared" si="17"/>
        <v>110.8433734939759</v>
      </c>
      <c r="X60" s="47">
        <f t="shared" si="21"/>
        <v>-15</v>
      </c>
    </row>
    <row r="61" spans="1:24" s="20" customFormat="1" ht="18" customHeight="1" x14ac:dyDescent="0.25">
      <c r="A61" s="25" t="s">
        <v>74</v>
      </c>
      <c r="B61" s="26">
        <f>SUM(B62:B73)</f>
        <v>4089</v>
      </c>
      <c r="C61" s="27">
        <f t="shared" ref="C61:D61" si="39">SUM(C62:C73)</f>
        <v>4024</v>
      </c>
      <c r="D61" s="28">
        <f t="shared" si="39"/>
        <v>4192</v>
      </c>
      <c r="E61" s="29">
        <f t="shared" si="6"/>
        <v>98.410369283443387</v>
      </c>
      <c r="F61" s="30">
        <f t="shared" si="18"/>
        <v>4.007633587786259</v>
      </c>
      <c r="G61" s="27">
        <f>SUM(G62:G73)</f>
        <v>4089</v>
      </c>
      <c r="H61" s="49">
        <f t="shared" si="7"/>
        <v>100</v>
      </c>
      <c r="I61" s="27">
        <f t="shared" ref="I61:J61" si="40">SUM(I62:I73)</f>
        <v>4014</v>
      </c>
      <c r="J61" s="28">
        <f t="shared" si="40"/>
        <v>4184</v>
      </c>
      <c r="K61" s="29">
        <f t="shared" si="9"/>
        <v>98.165810711665443</v>
      </c>
      <c r="L61" s="30">
        <f t="shared" si="10"/>
        <v>4.0630975143403445</v>
      </c>
      <c r="M61" s="27">
        <f>SUM(M62:M73)</f>
        <v>3353</v>
      </c>
      <c r="N61" s="30">
        <f t="shared" si="11"/>
        <v>82.000489117143559</v>
      </c>
      <c r="O61" s="27">
        <f t="shared" ref="O61:P61" si="41">SUM(O62:O73)</f>
        <v>4007</v>
      </c>
      <c r="P61" s="28">
        <f t="shared" si="41"/>
        <v>4135</v>
      </c>
      <c r="Q61" s="29">
        <f t="shared" si="13"/>
        <v>97.994619711420881</v>
      </c>
      <c r="R61" s="30">
        <f t="shared" si="14"/>
        <v>3.0955259975816203</v>
      </c>
      <c r="S61" s="27">
        <f>SUM(S62:S73)</f>
        <v>4340</v>
      </c>
      <c r="T61" s="30">
        <f t="shared" si="15"/>
        <v>106.13842015162631</v>
      </c>
      <c r="U61" s="50">
        <f t="shared" ref="U61:V61" si="42">SUM(U62:U73)</f>
        <v>3961</v>
      </c>
      <c r="V61" s="51">
        <f t="shared" si="42"/>
        <v>4070</v>
      </c>
      <c r="W61" s="29">
        <f t="shared" si="17"/>
        <v>96.869650281242357</v>
      </c>
      <c r="X61" s="32">
        <f t="shared" si="21"/>
        <v>2.6781326781326782</v>
      </c>
    </row>
    <row r="62" spans="1:24" s="46" customFormat="1" ht="18" customHeight="1" x14ac:dyDescent="0.3">
      <c r="A62" s="33" t="s">
        <v>75</v>
      </c>
      <c r="B62" s="34">
        <f>+'[1]Cuadro No.8 Dosis de BCG'!F62</f>
        <v>256</v>
      </c>
      <c r="C62" s="35">
        <v>206</v>
      </c>
      <c r="D62" s="36">
        <v>212</v>
      </c>
      <c r="E62" s="37">
        <f t="shared" si="6"/>
        <v>80.46875</v>
      </c>
      <c r="F62" s="38">
        <f t="shared" si="18"/>
        <v>2.8301886792452833</v>
      </c>
      <c r="G62" s="39">
        <v>256</v>
      </c>
      <c r="H62" s="52">
        <f t="shared" si="7"/>
        <v>100</v>
      </c>
      <c r="I62" s="41">
        <v>205</v>
      </c>
      <c r="J62" s="42">
        <v>211</v>
      </c>
      <c r="K62" s="37">
        <f t="shared" si="9"/>
        <v>80.078125</v>
      </c>
      <c r="L62" s="38">
        <f t="shared" si="10"/>
        <v>2.8436018957345972</v>
      </c>
      <c r="M62" s="35">
        <v>204</v>
      </c>
      <c r="N62" s="38">
        <f t="shared" si="11"/>
        <v>79.6875</v>
      </c>
      <c r="O62" s="41">
        <v>210</v>
      </c>
      <c r="P62" s="42">
        <v>204</v>
      </c>
      <c r="Q62" s="37">
        <f t="shared" si="13"/>
        <v>82.03125</v>
      </c>
      <c r="R62" s="38">
        <f t="shared" si="14"/>
        <v>-2.9411764705882351</v>
      </c>
      <c r="S62" s="35">
        <v>214</v>
      </c>
      <c r="T62" s="38">
        <f t="shared" si="15"/>
        <v>83.59375</v>
      </c>
      <c r="U62" s="43">
        <v>208</v>
      </c>
      <c r="V62" s="44">
        <v>213</v>
      </c>
      <c r="W62" s="37">
        <f t="shared" si="17"/>
        <v>81.25</v>
      </c>
      <c r="X62" s="47">
        <f t="shared" si="21"/>
        <v>2.3474178403755865</v>
      </c>
    </row>
    <row r="63" spans="1:24" s="46" customFormat="1" ht="18" customHeight="1" x14ac:dyDescent="0.3">
      <c r="A63" s="33" t="s">
        <v>76</v>
      </c>
      <c r="B63" s="34">
        <f>+'[1]Cuadro No.8 Dosis de BCG'!F63</f>
        <v>143</v>
      </c>
      <c r="C63" s="35">
        <v>131</v>
      </c>
      <c r="D63" s="36">
        <v>151</v>
      </c>
      <c r="E63" s="37">
        <f t="shared" si="6"/>
        <v>91.608391608391599</v>
      </c>
      <c r="F63" s="38">
        <f t="shared" si="18"/>
        <v>13.245033112582782</v>
      </c>
      <c r="G63" s="39">
        <v>143</v>
      </c>
      <c r="H63" s="52">
        <f t="shared" si="7"/>
        <v>100</v>
      </c>
      <c r="I63" s="41">
        <v>133</v>
      </c>
      <c r="J63" s="42">
        <v>151</v>
      </c>
      <c r="K63" s="37">
        <f t="shared" si="9"/>
        <v>93.006993006993014</v>
      </c>
      <c r="L63" s="38">
        <f t="shared" si="10"/>
        <v>11.920529801324504</v>
      </c>
      <c r="M63" s="35">
        <v>124</v>
      </c>
      <c r="N63" s="38">
        <f t="shared" si="11"/>
        <v>86.713286713286706</v>
      </c>
      <c r="O63" s="41">
        <v>141</v>
      </c>
      <c r="P63" s="42">
        <v>148</v>
      </c>
      <c r="Q63" s="37">
        <f t="shared" si="13"/>
        <v>98.6013986013986</v>
      </c>
      <c r="R63" s="38">
        <f t="shared" si="14"/>
        <v>4.7297297297297298</v>
      </c>
      <c r="S63" s="35">
        <v>130</v>
      </c>
      <c r="T63" s="38">
        <f t="shared" si="15"/>
        <v>90.909090909090907</v>
      </c>
      <c r="U63" s="43">
        <v>145</v>
      </c>
      <c r="V63" s="44">
        <v>154</v>
      </c>
      <c r="W63" s="37">
        <f t="shared" si="17"/>
        <v>101.3986013986014</v>
      </c>
      <c r="X63" s="47">
        <f t="shared" si="21"/>
        <v>5.8441558441558437</v>
      </c>
    </row>
    <row r="64" spans="1:24" s="46" customFormat="1" ht="18" customHeight="1" x14ac:dyDescent="0.3">
      <c r="A64" s="33" t="s">
        <v>77</v>
      </c>
      <c r="B64" s="34">
        <f>+'[1]Cuadro No.8 Dosis de BCG'!F64</f>
        <v>292</v>
      </c>
      <c r="C64" s="35">
        <v>289</v>
      </c>
      <c r="D64" s="36">
        <v>292</v>
      </c>
      <c r="E64" s="37">
        <f t="shared" si="6"/>
        <v>98.972602739726028</v>
      </c>
      <c r="F64" s="38">
        <f t="shared" si="18"/>
        <v>1.0273972602739725</v>
      </c>
      <c r="G64" s="39">
        <v>292</v>
      </c>
      <c r="H64" s="52">
        <f t="shared" si="7"/>
        <v>100</v>
      </c>
      <c r="I64" s="41">
        <v>289</v>
      </c>
      <c r="J64" s="42">
        <v>291</v>
      </c>
      <c r="K64" s="37">
        <f t="shared" si="9"/>
        <v>98.972602739726028</v>
      </c>
      <c r="L64" s="38">
        <f t="shared" si="10"/>
        <v>0.6872852233676976</v>
      </c>
      <c r="M64" s="35">
        <v>231</v>
      </c>
      <c r="N64" s="38">
        <f t="shared" si="11"/>
        <v>79.109589041095902</v>
      </c>
      <c r="O64" s="41">
        <v>295</v>
      </c>
      <c r="P64" s="42">
        <v>288</v>
      </c>
      <c r="Q64" s="37">
        <f t="shared" si="13"/>
        <v>101.02739726027397</v>
      </c>
      <c r="R64" s="38">
        <f t="shared" si="14"/>
        <v>-2.4305555555555558</v>
      </c>
      <c r="S64" s="35">
        <v>345</v>
      </c>
      <c r="T64" s="38">
        <f t="shared" si="15"/>
        <v>118.15068493150685</v>
      </c>
      <c r="U64" s="43">
        <v>310</v>
      </c>
      <c r="V64" s="44">
        <v>279</v>
      </c>
      <c r="W64" s="37">
        <f t="shared" si="17"/>
        <v>106.16438356164383</v>
      </c>
      <c r="X64" s="47">
        <f t="shared" si="21"/>
        <v>-11.111111111111111</v>
      </c>
    </row>
    <row r="65" spans="1:24" s="46" customFormat="1" ht="18" customHeight="1" x14ac:dyDescent="0.3">
      <c r="A65" s="33" t="s">
        <v>78</v>
      </c>
      <c r="B65" s="34">
        <f>+'[1]Cuadro No.8 Dosis de BCG'!F65</f>
        <v>146</v>
      </c>
      <c r="C65" s="35">
        <v>154</v>
      </c>
      <c r="D65" s="36">
        <v>149</v>
      </c>
      <c r="E65" s="37">
        <f t="shared" si="6"/>
        <v>105.47945205479452</v>
      </c>
      <c r="F65" s="38">
        <f t="shared" si="18"/>
        <v>-3.3557046979865772</v>
      </c>
      <c r="G65" s="39">
        <v>146</v>
      </c>
      <c r="H65" s="52">
        <f t="shared" si="7"/>
        <v>100</v>
      </c>
      <c r="I65" s="41">
        <v>153</v>
      </c>
      <c r="J65" s="42">
        <v>147</v>
      </c>
      <c r="K65" s="37">
        <f t="shared" si="9"/>
        <v>104.7945205479452</v>
      </c>
      <c r="L65" s="38">
        <f t="shared" si="10"/>
        <v>-4.0816326530612246</v>
      </c>
      <c r="M65" s="35">
        <v>132</v>
      </c>
      <c r="N65" s="38">
        <f t="shared" si="11"/>
        <v>90.410958904109577</v>
      </c>
      <c r="O65" s="41">
        <v>137</v>
      </c>
      <c r="P65" s="42">
        <v>148</v>
      </c>
      <c r="Q65" s="37">
        <f t="shared" si="13"/>
        <v>93.835616438356169</v>
      </c>
      <c r="R65" s="38">
        <f t="shared" si="14"/>
        <v>7.4324324324324325</v>
      </c>
      <c r="S65" s="35">
        <v>144</v>
      </c>
      <c r="T65" s="38">
        <f t="shared" si="15"/>
        <v>98.630136986301366</v>
      </c>
      <c r="U65" s="43">
        <v>128</v>
      </c>
      <c r="V65" s="44">
        <v>137</v>
      </c>
      <c r="W65" s="37">
        <f t="shared" si="17"/>
        <v>87.671232876712324</v>
      </c>
      <c r="X65" s="47">
        <f t="shared" si="21"/>
        <v>6.5693430656934311</v>
      </c>
    </row>
    <row r="66" spans="1:24" s="46" customFormat="1" ht="18" customHeight="1" x14ac:dyDescent="0.3">
      <c r="A66" s="33" t="s">
        <v>79</v>
      </c>
      <c r="B66" s="34">
        <f>+'[1]Cuadro No.8 Dosis de BCG'!F66</f>
        <v>312</v>
      </c>
      <c r="C66" s="35">
        <v>341</v>
      </c>
      <c r="D66" s="36">
        <v>341</v>
      </c>
      <c r="E66" s="37">
        <f t="shared" si="6"/>
        <v>109.29487179487178</v>
      </c>
      <c r="F66" s="38">
        <f t="shared" si="18"/>
        <v>0</v>
      </c>
      <c r="G66" s="39">
        <v>312</v>
      </c>
      <c r="H66" s="52">
        <f t="shared" si="7"/>
        <v>100</v>
      </c>
      <c r="I66" s="41">
        <v>340</v>
      </c>
      <c r="J66" s="42">
        <v>340</v>
      </c>
      <c r="K66" s="37">
        <f t="shared" si="9"/>
        <v>108.97435897435896</v>
      </c>
      <c r="L66" s="38">
        <f t="shared" si="10"/>
        <v>0</v>
      </c>
      <c r="M66" s="35">
        <v>274</v>
      </c>
      <c r="N66" s="38">
        <f t="shared" si="11"/>
        <v>87.820512820512818</v>
      </c>
      <c r="O66" s="41">
        <v>328</v>
      </c>
      <c r="P66" s="42">
        <v>329</v>
      </c>
      <c r="Q66" s="37">
        <f t="shared" si="13"/>
        <v>105.12820512820514</v>
      </c>
      <c r="R66" s="38">
        <f t="shared" si="14"/>
        <v>0.303951367781155</v>
      </c>
      <c r="S66" s="35">
        <v>365</v>
      </c>
      <c r="T66" s="38">
        <f t="shared" si="15"/>
        <v>116.98717948717949</v>
      </c>
      <c r="U66" s="43">
        <v>341</v>
      </c>
      <c r="V66" s="44">
        <v>332</v>
      </c>
      <c r="W66" s="37">
        <f t="shared" si="17"/>
        <v>109.29487179487178</v>
      </c>
      <c r="X66" s="47">
        <f t="shared" si="21"/>
        <v>-2.7108433734939759</v>
      </c>
    </row>
    <row r="67" spans="1:24" s="46" customFormat="1" ht="18" customHeight="1" x14ac:dyDescent="0.3">
      <c r="A67" s="33" t="s">
        <v>80</v>
      </c>
      <c r="B67" s="34">
        <f>+'[1]Cuadro No.8 Dosis de BCG'!F67</f>
        <v>92</v>
      </c>
      <c r="C67" s="35">
        <v>92</v>
      </c>
      <c r="D67" s="36">
        <v>89</v>
      </c>
      <c r="E67" s="37">
        <f t="shared" si="6"/>
        <v>100</v>
      </c>
      <c r="F67" s="38">
        <f t="shared" si="18"/>
        <v>-3.3707865168539324</v>
      </c>
      <c r="G67" s="39">
        <v>92</v>
      </c>
      <c r="H67" s="52">
        <f t="shared" si="7"/>
        <v>100</v>
      </c>
      <c r="I67" s="41">
        <v>92</v>
      </c>
      <c r="J67" s="42">
        <v>89</v>
      </c>
      <c r="K67" s="37">
        <f t="shared" si="9"/>
        <v>100</v>
      </c>
      <c r="L67" s="38">
        <f t="shared" si="10"/>
        <v>-3.3707865168539324</v>
      </c>
      <c r="M67" s="35">
        <v>84</v>
      </c>
      <c r="N67" s="38">
        <f t="shared" si="11"/>
        <v>91.304347826086953</v>
      </c>
      <c r="O67" s="41">
        <v>89</v>
      </c>
      <c r="P67" s="42">
        <v>86</v>
      </c>
      <c r="Q67" s="37">
        <f t="shared" si="13"/>
        <v>96.739130434782609</v>
      </c>
      <c r="R67" s="38">
        <f t="shared" si="14"/>
        <v>-3.4883720930232558</v>
      </c>
      <c r="S67" s="35">
        <v>92</v>
      </c>
      <c r="T67" s="38">
        <f t="shared" si="15"/>
        <v>100</v>
      </c>
      <c r="U67" s="43">
        <v>86</v>
      </c>
      <c r="V67" s="44">
        <v>86</v>
      </c>
      <c r="W67" s="37">
        <f t="shared" si="17"/>
        <v>93.478260869565219</v>
      </c>
      <c r="X67" s="47">
        <f t="shared" si="21"/>
        <v>0</v>
      </c>
    </row>
    <row r="68" spans="1:24" s="46" customFormat="1" ht="18" customHeight="1" x14ac:dyDescent="0.3">
      <c r="A68" s="33" t="s">
        <v>81</v>
      </c>
      <c r="B68" s="34">
        <f>+'[1]Cuadro No.8 Dosis de BCG'!F68</f>
        <v>61</v>
      </c>
      <c r="C68" s="35">
        <v>55</v>
      </c>
      <c r="D68" s="36">
        <v>68</v>
      </c>
      <c r="E68" s="37">
        <f t="shared" si="6"/>
        <v>90.163934426229503</v>
      </c>
      <c r="F68" s="38">
        <f t="shared" si="18"/>
        <v>19.117647058823529</v>
      </c>
      <c r="G68" s="39">
        <v>61</v>
      </c>
      <c r="H68" s="52">
        <f t="shared" si="7"/>
        <v>100</v>
      </c>
      <c r="I68" s="41">
        <v>55</v>
      </c>
      <c r="J68" s="42">
        <v>68</v>
      </c>
      <c r="K68" s="37">
        <f t="shared" si="9"/>
        <v>90.163934426229503</v>
      </c>
      <c r="L68" s="38">
        <f t="shared" si="10"/>
        <v>19.117647058823529</v>
      </c>
      <c r="M68" s="35">
        <v>62</v>
      </c>
      <c r="N68" s="38">
        <f t="shared" si="11"/>
        <v>101.63934426229508</v>
      </c>
      <c r="O68" s="41">
        <v>61</v>
      </c>
      <c r="P68" s="42">
        <v>66</v>
      </c>
      <c r="Q68" s="37">
        <f t="shared" si="13"/>
        <v>100</v>
      </c>
      <c r="R68" s="38">
        <f t="shared" si="14"/>
        <v>7.5757575757575761</v>
      </c>
      <c r="S68" s="35">
        <v>54</v>
      </c>
      <c r="T68" s="38">
        <f t="shared" si="15"/>
        <v>88.52459016393442</v>
      </c>
      <c r="U68" s="43">
        <v>59</v>
      </c>
      <c r="V68" s="44">
        <v>64</v>
      </c>
      <c r="W68" s="37">
        <f t="shared" si="17"/>
        <v>96.721311475409834</v>
      </c>
      <c r="X68" s="47">
        <f t="shared" si="21"/>
        <v>7.8125</v>
      </c>
    </row>
    <row r="69" spans="1:24" s="46" customFormat="1" ht="18" customHeight="1" x14ac:dyDescent="0.3">
      <c r="A69" s="33" t="s">
        <v>82</v>
      </c>
      <c r="B69" s="34">
        <f>+'[1]Cuadro No.8 Dosis de BCG'!F69</f>
        <v>135</v>
      </c>
      <c r="C69" s="35">
        <v>150</v>
      </c>
      <c r="D69" s="36">
        <v>131</v>
      </c>
      <c r="E69" s="37">
        <f t="shared" si="6"/>
        <v>111.11111111111111</v>
      </c>
      <c r="F69" s="38">
        <f t="shared" si="18"/>
        <v>-14.503816793893129</v>
      </c>
      <c r="G69" s="39">
        <v>135</v>
      </c>
      <c r="H69" s="52">
        <f t="shared" si="7"/>
        <v>100</v>
      </c>
      <c r="I69" s="41">
        <v>150</v>
      </c>
      <c r="J69" s="42">
        <v>131</v>
      </c>
      <c r="K69" s="37">
        <f t="shared" si="9"/>
        <v>111.11111111111111</v>
      </c>
      <c r="L69" s="38">
        <f t="shared" si="10"/>
        <v>-14.503816793893129</v>
      </c>
      <c r="M69" s="35">
        <v>119</v>
      </c>
      <c r="N69" s="38">
        <f t="shared" si="11"/>
        <v>88.148148148148152</v>
      </c>
      <c r="O69" s="41">
        <v>130</v>
      </c>
      <c r="P69" s="42">
        <v>129</v>
      </c>
      <c r="Q69" s="37">
        <f t="shared" si="13"/>
        <v>96.296296296296291</v>
      </c>
      <c r="R69" s="38">
        <f t="shared" si="14"/>
        <v>-0.77519379844961245</v>
      </c>
      <c r="S69" s="35">
        <v>157</v>
      </c>
      <c r="T69" s="38">
        <f t="shared" si="15"/>
        <v>116.2962962962963</v>
      </c>
      <c r="U69" s="43">
        <v>139</v>
      </c>
      <c r="V69" s="44">
        <v>124</v>
      </c>
      <c r="W69" s="37">
        <f t="shared" si="17"/>
        <v>102.96296296296296</v>
      </c>
      <c r="X69" s="47">
        <f t="shared" si="21"/>
        <v>-12.096774193548388</v>
      </c>
    </row>
    <row r="70" spans="1:24" s="46" customFormat="1" ht="18" customHeight="1" x14ac:dyDescent="0.3">
      <c r="A70" s="33" t="s">
        <v>83</v>
      </c>
      <c r="B70" s="34">
        <f>+'[1]Cuadro No.8 Dosis de BCG'!F70</f>
        <v>405</v>
      </c>
      <c r="C70" s="35">
        <v>361</v>
      </c>
      <c r="D70" s="36">
        <v>436</v>
      </c>
      <c r="E70" s="37">
        <f t="shared" si="6"/>
        <v>89.135802469135811</v>
      </c>
      <c r="F70" s="38">
        <f t="shared" si="18"/>
        <v>17.201834862385322</v>
      </c>
      <c r="G70" s="39">
        <v>405</v>
      </c>
      <c r="H70" s="52">
        <f t="shared" si="7"/>
        <v>100</v>
      </c>
      <c r="I70" s="41">
        <v>361</v>
      </c>
      <c r="J70" s="42">
        <v>436</v>
      </c>
      <c r="K70" s="37">
        <f t="shared" si="9"/>
        <v>89.135802469135811</v>
      </c>
      <c r="L70" s="38">
        <f t="shared" si="10"/>
        <v>17.201834862385322</v>
      </c>
      <c r="M70" s="35">
        <v>196</v>
      </c>
      <c r="N70" s="38">
        <f t="shared" si="11"/>
        <v>48.395061728395063</v>
      </c>
      <c r="O70" s="41">
        <v>438</v>
      </c>
      <c r="P70" s="42">
        <v>448</v>
      </c>
      <c r="Q70" s="37">
        <f t="shared" si="13"/>
        <v>108.14814814814815</v>
      </c>
      <c r="R70" s="38">
        <f t="shared" si="14"/>
        <v>2.2321428571428572</v>
      </c>
      <c r="S70" s="35">
        <v>393</v>
      </c>
      <c r="T70" s="38">
        <f t="shared" si="15"/>
        <v>97.037037037037038</v>
      </c>
      <c r="U70" s="43">
        <v>417</v>
      </c>
      <c r="V70" s="44">
        <v>445</v>
      </c>
      <c r="W70" s="37">
        <f t="shared" si="17"/>
        <v>102.96296296296296</v>
      </c>
      <c r="X70" s="47">
        <f t="shared" si="21"/>
        <v>6.2921348314606744</v>
      </c>
    </row>
    <row r="71" spans="1:24" s="46" customFormat="1" ht="18" customHeight="1" x14ac:dyDescent="0.3">
      <c r="A71" s="33" t="s">
        <v>84</v>
      </c>
      <c r="B71" s="34">
        <f>+'[1]Cuadro No.8 Dosis de BCG'!F71</f>
        <v>1755</v>
      </c>
      <c r="C71" s="35">
        <v>1729</v>
      </c>
      <c r="D71" s="36">
        <v>1812</v>
      </c>
      <c r="E71" s="37">
        <f t="shared" si="6"/>
        <v>98.518518518518519</v>
      </c>
      <c r="F71" s="38">
        <f t="shared" si="18"/>
        <v>4.5805739514348787</v>
      </c>
      <c r="G71" s="39">
        <v>1755</v>
      </c>
      <c r="H71" s="52">
        <f t="shared" si="7"/>
        <v>100</v>
      </c>
      <c r="I71" s="41">
        <v>1725</v>
      </c>
      <c r="J71" s="42">
        <v>1810</v>
      </c>
      <c r="K71" s="37">
        <f t="shared" si="9"/>
        <v>98.290598290598282</v>
      </c>
      <c r="L71" s="38">
        <f t="shared" si="10"/>
        <v>4.6961325966850831</v>
      </c>
      <c r="M71" s="35">
        <v>1486</v>
      </c>
      <c r="N71" s="38">
        <f t="shared" si="11"/>
        <v>84.672364672364679</v>
      </c>
      <c r="O71" s="41">
        <v>1686</v>
      </c>
      <c r="P71" s="42">
        <v>1774</v>
      </c>
      <c r="Q71" s="37">
        <f t="shared" si="13"/>
        <v>96.068376068376068</v>
      </c>
      <c r="R71" s="38">
        <f t="shared" si="14"/>
        <v>4.96054114994363</v>
      </c>
      <c r="S71" s="35">
        <v>1849</v>
      </c>
      <c r="T71" s="38">
        <f t="shared" si="15"/>
        <v>105.35612535612535</v>
      </c>
      <c r="U71" s="43">
        <v>1626</v>
      </c>
      <c r="V71" s="44">
        <v>1714</v>
      </c>
      <c r="W71" s="37">
        <f t="shared" si="17"/>
        <v>92.649572649572647</v>
      </c>
      <c r="X71" s="47">
        <f t="shared" si="21"/>
        <v>5.134189031505251</v>
      </c>
    </row>
    <row r="72" spans="1:24" s="46" customFormat="1" ht="18" customHeight="1" x14ac:dyDescent="0.3">
      <c r="A72" s="33" t="s">
        <v>85</v>
      </c>
      <c r="B72" s="34">
        <f>+'[1]Cuadro No.8 Dosis de BCG'!F72</f>
        <v>434</v>
      </c>
      <c r="C72" s="35">
        <v>431</v>
      </c>
      <c r="D72" s="36">
        <v>431</v>
      </c>
      <c r="E72" s="37">
        <f t="shared" si="6"/>
        <v>99.308755760368655</v>
      </c>
      <c r="F72" s="38">
        <f t="shared" si="18"/>
        <v>0</v>
      </c>
      <c r="G72" s="39">
        <v>434</v>
      </c>
      <c r="H72" s="52">
        <f t="shared" si="7"/>
        <v>100</v>
      </c>
      <c r="I72" s="41">
        <v>426</v>
      </c>
      <c r="J72" s="42">
        <v>430</v>
      </c>
      <c r="K72" s="37">
        <f t="shared" si="9"/>
        <v>98.156682027649765</v>
      </c>
      <c r="L72" s="38">
        <f t="shared" si="10"/>
        <v>0.93023255813953487</v>
      </c>
      <c r="M72" s="35">
        <v>392</v>
      </c>
      <c r="N72" s="38">
        <f t="shared" si="11"/>
        <v>90.322580645161281</v>
      </c>
      <c r="O72" s="41">
        <v>407</v>
      </c>
      <c r="P72" s="42">
        <v>434</v>
      </c>
      <c r="Q72" s="37">
        <f t="shared" si="13"/>
        <v>93.778801843317979</v>
      </c>
      <c r="R72" s="38">
        <f t="shared" si="14"/>
        <v>6.2211981566820276</v>
      </c>
      <c r="S72" s="35">
        <v>512</v>
      </c>
      <c r="T72" s="38">
        <f t="shared" si="15"/>
        <v>117.97235023041475</v>
      </c>
      <c r="U72" s="43">
        <v>423</v>
      </c>
      <c r="V72" s="44">
        <v>441</v>
      </c>
      <c r="W72" s="37">
        <f t="shared" si="17"/>
        <v>97.465437788018434</v>
      </c>
      <c r="X72" s="47">
        <f t="shared" si="21"/>
        <v>4.0816326530612246</v>
      </c>
    </row>
    <row r="73" spans="1:24" s="46" customFormat="1" ht="18" customHeight="1" x14ac:dyDescent="0.3">
      <c r="A73" s="33" t="s">
        <v>86</v>
      </c>
      <c r="B73" s="34">
        <f>+'[1]Cuadro No.8 Dosis de BCG'!F73</f>
        <v>58</v>
      </c>
      <c r="C73" s="35">
        <v>85</v>
      </c>
      <c r="D73" s="36">
        <v>80</v>
      </c>
      <c r="E73" s="37">
        <f t="shared" ref="E73:E100" si="43">C73/B73*100</f>
        <v>146.55172413793102</v>
      </c>
      <c r="F73" s="38">
        <f t="shared" si="18"/>
        <v>-6.25</v>
      </c>
      <c r="G73" s="39">
        <v>58</v>
      </c>
      <c r="H73" s="52">
        <f t="shared" ref="H73:H100" si="44">G73/B73*100</f>
        <v>100</v>
      </c>
      <c r="I73" s="41">
        <v>85</v>
      </c>
      <c r="J73" s="42">
        <v>80</v>
      </c>
      <c r="K73" s="37">
        <f t="shared" ref="K73:K100" si="45">I73/B73*100</f>
        <v>146.55172413793102</v>
      </c>
      <c r="L73" s="38">
        <f t="shared" si="10"/>
        <v>-6.25</v>
      </c>
      <c r="M73" s="35">
        <v>49</v>
      </c>
      <c r="N73" s="38">
        <f t="shared" ref="N73:N100" si="46">M73/B73*100</f>
        <v>84.482758620689651</v>
      </c>
      <c r="O73" s="41">
        <v>85</v>
      </c>
      <c r="P73" s="42">
        <v>81</v>
      </c>
      <c r="Q73" s="37">
        <f t="shared" ref="Q73:Q100" si="47">O73/B73*100</f>
        <v>146.55172413793102</v>
      </c>
      <c r="R73" s="38">
        <f t="shared" ref="R73:R100" si="48">(P73-O73)/P73*100</f>
        <v>-4.9382716049382713</v>
      </c>
      <c r="S73" s="35">
        <v>85</v>
      </c>
      <c r="T73" s="38">
        <f t="shared" ref="T73:T100" si="49">S73/B73*100</f>
        <v>146.55172413793102</v>
      </c>
      <c r="U73" s="43">
        <v>79</v>
      </c>
      <c r="V73" s="44">
        <v>81</v>
      </c>
      <c r="W73" s="37">
        <f t="shared" ref="W73:W100" si="50">U73/B73*100</f>
        <v>136.20689655172413</v>
      </c>
      <c r="X73" s="47">
        <f t="shared" si="21"/>
        <v>2.4691358024691357</v>
      </c>
    </row>
    <row r="74" spans="1:24" s="20" customFormat="1" ht="18" customHeight="1" x14ac:dyDescent="0.25">
      <c r="A74" s="25" t="s">
        <v>87</v>
      </c>
      <c r="B74" s="53">
        <f>+'[1]Cuadro No.8 Dosis de BCG'!F74</f>
        <v>680</v>
      </c>
      <c r="C74" s="27">
        <v>778</v>
      </c>
      <c r="D74" s="28">
        <v>775</v>
      </c>
      <c r="E74" s="29">
        <f t="shared" si="43"/>
        <v>114.41176470588235</v>
      </c>
      <c r="F74" s="30">
        <f t="shared" si="18"/>
        <v>-0.38709677419354838</v>
      </c>
      <c r="G74" s="54">
        <v>680</v>
      </c>
      <c r="H74" s="49">
        <f t="shared" si="44"/>
        <v>100</v>
      </c>
      <c r="I74" s="55">
        <v>779</v>
      </c>
      <c r="J74" s="56">
        <v>778</v>
      </c>
      <c r="K74" s="29">
        <f t="shared" si="45"/>
        <v>114.55882352941175</v>
      </c>
      <c r="L74" s="30">
        <f t="shared" si="10"/>
        <v>-0.12853470437017994</v>
      </c>
      <c r="M74" s="27">
        <v>514</v>
      </c>
      <c r="N74" s="30">
        <f t="shared" si="46"/>
        <v>75.588235294117652</v>
      </c>
      <c r="O74" s="55">
        <v>752</v>
      </c>
      <c r="P74" s="56">
        <v>771</v>
      </c>
      <c r="Q74" s="29">
        <f t="shared" si="47"/>
        <v>110.58823529411765</v>
      </c>
      <c r="R74" s="30">
        <f t="shared" si="48"/>
        <v>2.4643320363164722</v>
      </c>
      <c r="S74" s="27">
        <v>972</v>
      </c>
      <c r="T74" s="30">
        <f t="shared" si="49"/>
        <v>142.94117647058823</v>
      </c>
      <c r="U74" s="57">
        <v>773</v>
      </c>
      <c r="V74" s="58">
        <v>771</v>
      </c>
      <c r="W74" s="29">
        <f t="shared" si="50"/>
        <v>113.67647058823529</v>
      </c>
      <c r="X74" s="32">
        <f t="shared" si="21"/>
        <v>-0.25940337224383914</v>
      </c>
    </row>
    <row r="75" spans="1:24" s="20" customFormat="1" ht="18" customHeight="1" x14ac:dyDescent="0.25">
      <c r="A75" s="59" t="s">
        <v>88</v>
      </c>
      <c r="B75" s="26">
        <f>SUM(B76:B84)</f>
        <v>6836</v>
      </c>
      <c r="C75" s="27">
        <f t="shared" ref="C75:D75" si="51">SUM(C76:C84)</f>
        <v>5264</v>
      </c>
      <c r="D75" s="28">
        <f t="shared" si="51"/>
        <v>7917</v>
      </c>
      <c r="E75" s="29">
        <f t="shared" si="43"/>
        <v>77.004095962551204</v>
      </c>
      <c r="F75" s="30">
        <f t="shared" si="18"/>
        <v>33.510167992926618</v>
      </c>
      <c r="G75" s="27">
        <f>SUM(G76:G84)</f>
        <v>6836</v>
      </c>
      <c r="H75" s="49">
        <f t="shared" si="44"/>
        <v>100</v>
      </c>
      <c r="I75" s="27">
        <f t="shared" ref="I75:J75" si="52">SUM(I76:I84)</f>
        <v>5255</v>
      </c>
      <c r="J75" s="28">
        <f t="shared" si="52"/>
        <v>7913</v>
      </c>
      <c r="K75" s="29">
        <f t="shared" si="45"/>
        <v>76.872440023405503</v>
      </c>
      <c r="L75" s="30">
        <f t="shared" si="10"/>
        <v>33.590294452167321</v>
      </c>
      <c r="M75" s="27">
        <f>SUM(M76:M84)</f>
        <v>3531</v>
      </c>
      <c r="N75" s="30">
        <f t="shared" si="46"/>
        <v>51.653013458162668</v>
      </c>
      <c r="O75" s="27">
        <f t="shared" ref="O75:P75" si="53">SUM(O76:O84)</f>
        <v>6234</v>
      </c>
      <c r="P75" s="28">
        <f t="shared" si="53"/>
        <v>7877</v>
      </c>
      <c r="Q75" s="29">
        <f t="shared" si="47"/>
        <v>91.193680514920999</v>
      </c>
      <c r="R75" s="30">
        <f t="shared" si="48"/>
        <v>20.858194744191952</v>
      </c>
      <c r="S75" s="27">
        <f>SUM(S76:S84)</f>
        <v>6810</v>
      </c>
      <c r="T75" s="30">
        <f t="shared" si="49"/>
        <v>99.619660620245753</v>
      </c>
      <c r="U75" s="27">
        <f t="shared" ref="U75:V75" si="54">SUM(U76:U84)</f>
        <v>6299</v>
      </c>
      <c r="V75" s="28">
        <f t="shared" si="54"/>
        <v>7663</v>
      </c>
      <c r="W75" s="29">
        <f t="shared" si="50"/>
        <v>92.144528964306616</v>
      </c>
      <c r="X75" s="32">
        <f t="shared" si="21"/>
        <v>17.799817303927963</v>
      </c>
    </row>
    <row r="76" spans="1:24" s="46" customFormat="1" ht="18" customHeight="1" x14ac:dyDescent="0.3">
      <c r="A76" s="60" t="s">
        <v>89</v>
      </c>
      <c r="B76" s="61">
        <f>+'[1]Cuadro No.8 Dosis de BCG'!F76</f>
        <v>1269</v>
      </c>
      <c r="C76" s="35">
        <v>949</v>
      </c>
      <c r="D76" s="36">
        <v>1408</v>
      </c>
      <c r="E76" s="37">
        <f t="shared" si="43"/>
        <v>74.783293932230094</v>
      </c>
      <c r="F76" s="38">
        <f t="shared" si="18"/>
        <v>32.59943181818182</v>
      </c>
      <c r="G76" s="39">
        <v>1269</v>
      </c>
      <c r="H76" s="52">
        <f t="shared" si="44"/>
        <v>100</v>
      </c>
      <c r="I76" s="41">
        <v>954</v>
      </c>
      <c r="J76" s="42">
        <v>1413</v>
      </c>
      <c r="K76" s="37">
        <f t="shared" si="45"/>
        <v>75.177304964539005</v>
      </c>
      <c r="L76" s="38">
        <f t="shared" si="10"/>
        <v>32.484076433121018</v>
      </c>
      <c r="M76" s="35">
        <v>792</v>
      </c>
      <c r="N76" s="38">
        <f t="shared" si="46"/>
        <v>62.411347517730498</v>
      </c>
      <c r="O76" s="41">
        <v>1076</v>
      </c>
      <c r="P76" s="42">
        <v>1387</v>
      </c>
      <c r="Q76" s="37">
        <f t="shared" si="47"/>
        <v>84.79117415287628</v>
      </c>
      <c r="R76" s="38">
        <f t="shared" si="48"/>
        <v>22.422494592645997</v>
      </c>
      <c r="S76" s="35">
        <v>1100</v>
      </c>
      <c r="T76" s="38">
        <f t="shared" si="49"/>
        <v>86.682427107959029</v>
      </c>
      <c r="U76" s="43">
        <v>1123</v>
      </c>
      <c r="V76" s="44">
        <v>1378</v>
      </c>
      <c r="W76" s="37">
        <f t="shared" si="50"/>
        <v>88.494877856579976</v>
      </c>
      <c r="X76" s="47">
        <f t="shared" si="21"/>
        <v>18.505079825834542</v>
      </c>
    </row>
    <row r="77" spans="1:24" s="46" customFormat="1" ht="18" customHeight="1" x14ac:dyDescent="0.3">
      <c r="A77" s="60" t="s">
        <v>90</v>
      </c>
      <c r="B77" s="61">
        <f>+'[1]Cuadro No.8 Dosis de BCG'!F77</f>
        <v>737</v>
      </c>
      <c r="C77" s="35">
        <v>604</v>
      </c>
      <c r="D77" s="36">
        <v>811</v>
      </c>
      <c r="E77" s="37">
        <f t="shared" si="43"/>
        <v>81.953867028493903</v>
      </c>
      <c r="F77" s="38">
        <f t="shared" si="18"/>
        <v>25.524044389642413</v>
      </c>
      <c r="G77" s="39">
        <v>737</v>
      </c>
      <c r="H77" s="52">
        <f t="shared" si="44"/>
        <v>100</v>
      </c>
      <c r="I77" s="41">
        <v>602</v>
      </c>
      <c r="J77" s="42">
        <v>819</v>
      </c>
      <c r="K77" s="37">
        <f t="shared" si="45"/>
        <v>81.682496607869737</v>
      </c>
      <c r="L77" s="38">
        <f t="shared" si="10"/>
        <v>26.495726495726498</v>
      </c>
      <c r="M77" s="35">
        <v>564</v>
      </c>
      <c r="N77" s="38">
        <f t="shared" si="46"/>
        <v>76.526458616010856</v>
      </c>
      <c r="O77" s="41">
        <v>697</v>
      </c>
      <c r="P77" s="42">
        <v>799</v>
      </c>
      <c r="Q77" s="37">
        <f t="shared" si="47"/>
        <v>94.572591587516968</v>
      </c>
      <c r="R77" s="38">
        <f t="shared" si="48"/>
        <v>12.76595744680851</v>
      </c>
      <c r="S77" s="35">
        <v>757</v>
      </c>
      <c r="T77" s="38">
        <f t="shared" si="49"/>
        <v>102.71370420624153</v>
      </c>
      <c r="U77" s="43">
        <v>714</v>
      </c>
      <c r="V77" s="44">
        <v>793</v>
      </c>
      <c r="W77" s="37">
        <f t="shared" si="50"/>
        <v>96.879240162822256</v>
      </c>
      <c r="X77" s="47">
        <f t="shared" si="21"/>
        <v>9.9621689785624223</v>
      </c>
    </row>
    <row r="78" spans="1:24" s="46" customFormat="1" ht="18" customHeight="1" x14ac:dyDescent="0.3">
      <c r="A78" s="60" t="s">
        <v>91</v>
      </c>
      <c r="B78" s="61">
        <f>+'[1]Cuadro No.8 Dosis de BCG'!F78</f>
        <v>1484</v>
      </c>
      <c r="C78" s="35">
        <v>1226</v>
      </c>
      <c r="D78" s="36">
        <v>1651</v>
      </c>
      <c r="E78" s="37">
        <f t="shared" si="43"/>
        <v>82.614555256064691</v>
      </c>
      <c r="F78" s="38">
        <f t="shared" si="18"/>
        <v>25.741974560872201</v>
      </c>
      <c r="G78" s="39">
        <v>1484</v>
      </c>
      <c r="H78" s="52">
        <f t="shared" si="44"/>
        <v>100</v>
      </c>
      <c r="I78" s="41">
        <v>1230</v>
      </c>
      <c r="J78" s="42">
        <v>1650</v>
      </c>
      <c r="K78" s="37">
        <f t="shared" si="45"/>
        <v>82.884097035040426</v>
      </c>
      <c r="L78" s="38">
        <f t="shared" si="10"/>
        <v>25.454545454545453</v>
      </c>
      <c r="M78" s="35">
        <v>816</v>
      </c>
      <c r="N78" s="38">
        <f t="shared" si="46"/>
        <v>54.986522911051217</v>
      </c>
      <c r="O78" s="41">
        <v>1409</v>
      </c>
      <c r="P78" s="42">
        <v>1630</v>
      </c>
      <c r="Q78" s="37">
        <f t="shared" si="47"/>
        <v>94.946091644204856</v>
      </c>
      <c r="R78" s="38">
        <f t="shared" si="48"/>
        <v>13.558282208588956</v>
      </c>
      <c r="S78" s="35">
        <v>1579</v>
      </c>
      <c r="T78" s="38">
        <f t="shared" si="49"/>
        <v>106.40161725067385</v>
      </c>
      <c r="U78" s="43">
        <v>1418</v>
      </c>
      <c r="V78" s="44">
        <v>1579</v>
      </c>
      <c r="W78" s="37">
        <f t="shared" si="50"/>
        <v>95.552560646900261</v>
      </c>
      <c r="X78" s="47">
        <f t="shared" si="21"/>
        <v>10.196326789107029</v>
      </c>
    </row>
    <row r="79" spans="1:24" s="46" customFormat="1" ht="18" customHeight="1" x14ac:dyDescent="0.3">
      <c r="A79" s="60" t="s">
        <v>92</v>
      </c>
      <c r="B79" s="61">
        <f>+'[1]Cuadro No.8 Dosis de BCG'!F79</f>
        <v>844</v>
      </c>
      <c r="C79" s="35">
        <v>600</v>
      </c>
      <c r="D79" s="36">
        <v>843</v>
      </c>
      <c r="E79" s="37">
        <f t="shared" si="43"/>
        <v>71.090047393364927</v>
      </c>
      <c r="F79" s="38">
        <f t="shared" si="18"/>
        <v>28.825622775800714</v>
      </c>
      <c r="G79" s="39">
        <v>844</v>
      </c>
      <c r="H79" s="52">
        <f t="shared" si="44"/>
        <v>100</v>
      </c>
      <c r="I79" s="41">
        <v>599</v>
      </c>
      <c r="J79" s="42">
        <v>836</v>
      </c>
      <c r="K79" s="37">
        <f t="shared" si="45"/>
        <v>70.97156398104265</v>
      </c>
      <c r="L79" s="38">
        <f t="shared" si="10"/>
        <v>28.349282296650717</v>
      </c>
      <c r="M79" s="35">
        <v>637</v>
      </c>
      <c r="N79" s="38">
        <f t="shared" si="46"/>
        <v>75.473933649289108</v>
      </c>
      <c r="O79" s="41">
        <v>677</v>
      </c>
      <c r="P79" s="42">
        <v>854</v>
      </c>
      <c r="Q79" s="37">
        <f t="shared" si="47"/>
        <v>80.213270142180093</v>
      </c>
      <c r="R79" s="38">
        <f t="shared" si="48"/>
        <v>20.725995316159253</v>
      </c>
      <c r="S79" s="35">
        <v>739</v>
      </c>
      <c r="T79" s="38">
        <f t="shared" si="49"/>
        <v>87.559241706161146</v>
      </c>
      <c r="U79" s="43">
        <v>708</v>
      </c>
      <c r="V79" s="44">
        <v>827</v>
      </c>
      <c r="W79" s="37">
        <f t="shared" si="50"/>
        <v>83.886255924170612</v>
      </c>
      <c r="X79" s="47">
        <f t="shared" si="21"/>
        <v>14.389359129383314</v>
      </c>
    </row>
    <row r="80" spans="1:24" s="46" customFormat="1" ht="18" customHeight="1" x14ac:dyDescent="0.3">
      <c r="A80" s="60" t="s">
        <v>93</v>
      </c>
      <c r="B80" s="61">
        <f>+'[1]Cuadro No.8 Dosis de BCG'!F80</f>
        <v>492</v>
      </c>
      <c r="C80" s="35">
        <v>512</v>
      </c>
      <c r="D80" s="36">
        <v>598</v>
      </c>
      <c r="E80" s="37">
        <f t="shared" si="43"/>
        <v>104.06504065040652</v>
      </c>
      <c r="F80" s="38">
        <f t="shared" si="18"/>
        <v>14.381270903010032</v>
      </c>
      <c r="G80" s="39">
        <v>492</v>
      </c>
      <c r="H80" s="52">
        <f t="shared" si="44"/>
        <v>100</v>
      </c>
      <c r="I80" s="41">
        <v>495</v>
      </c>
      <c r="J80" s="42">
        <v>577</v>
      </c>
      <c r="K80" s="37">
        <f t="shared" si="45"/>
        <v>100.60975609756098</v>
      </c>
      <c r="L80" s="38">
        <f t="shared" si="10"/>
        <v>14.211438474870016</v>
      </c>
      <c r="M80" s="35">
        <v>212</v>
      </c>
      <c r="N80" s="38">
        <f t="shared" si="46"/>
        <v>43.089430894308947</v>
      </c>
      <c r="O80" s="41">
        <v>476</v>
      </c>
      <c r="P80" s="42">
        <v>582</v>
      </c>
      <c r="Q80" s="37">
        <f t="shared" si="47"/>
        <v>96.747967479674799</v>
      </c>
      <c r="R80" s="38">
        <f t="shared" si="48"/>
        <v>18.213058419243985</v>
      </c>
      <c r="S80" s="35">
        <v>515</v>
      </c>
      <c r="T80" s="38">
        <f t="shared" si="49"/>
        <v>104.67479674796746</v>
      </c>
      <c r="U80" s="43">
        <v>512</v>
      </c>
      <c r="V80" s="44">
        <v>574</v>
      </c>
      <c r="W80" s="37">
        <f t="shared" si="50"/>
        <v>104.06504065040652</v>
      </c>
      <c r="X80" s="47">
        <f t="shared" si="21"/>
        <v>10.801393728222997</v>
      </c>
    </row>
    <row r="81" spans="1:24" s="46" customFormat="1" ht="18" customHeight="1" x14ac:dyDescent="0.3">
      <c r="A81" s="60" t="s">
        <v>94</v>
      </c>
      <c r="B81" s="61">
        <f>+'[1]Cuadro No.8 Dosis de BCG'!F81</f>
        <v>697</v>
      </c>
      <c r="C81" s="35">
        <v>359</v>
      </c>
      <c r="D81" s="36">
        <v>762</v>
      </c>
      <c r="E81" s="37">
        <f t="shared" si="43"/>
        <v>51.506456241032993</v>
      </c>
      <c r="F81" s="38">
        <f t="shared" si="18"/>
        <v>52.887139107611546</v>
      </c>
      <c r="G81" s="39">
        <v>697</v>
      </c>
      <c r="H81" s="52">
        <f t="shared" si="44"/>
        <v>100</v>
      </c>
      <c r="I81" s="41">
        <v>356</v>
      </c>
      <c r="J81" s="42">
        <v>761</v>
      </c>
      <c r="K81" s="37">
        <f t="shared" si="45"/>
        <v>51.076040172166429</v>
      </c>
      <c r="L81" s="38">
        <f t="shared" si="10"/>
        <v>53.219448094612353</v>
      </c>
      <c r="M81" s="35">
        <v>276</v>
      </c>
      <c r="N81" s="38">
        <f t="shared" si="46"/>
        <v>39.598278335724537</v>
      </c>
      <c r="O81" s="41">
        <v>527</v>
      </c>
      <c r="P81" s="42">
        <v>762</v>
      </c>
      <c r="Q81" s="37">
        <f t="shared" si="47"/>
        <v>75.609756097560975</v>
      </c>
      <c r="R81" s="38">
        <f t="shared" si="48"/>
        <v>30.839895013123357</v>
      </c>
      <c r="S81" s="35">
        <v>587</v>
      </c>
      <c r="T81" s="38">
        <f t="shared" si="49"/>
        <v>84.218077474892397</v>
      </c>
      <c r="U81" s="43">
        <v>534</v>
      </c>
      <c r="V81" s="44">
        <v>745</v>
      </c>
      <c r="W81" s="37">
        <f t="shared" si="50"/>
        <v>76.614060258249637</v>
      </c>
      <c r="X81" s="47">
        <f t="shared" si="21"/>
        <v>28.322147651006713</v>
      </c>
    </row>
    <row r="82" spans="1:24" s="46" customFormat="1" ht="18" customHeight="1" x14ac:dyDescent="0.3">
      <c r="A82" s="60" t="s">
        <v>95</v>
      </c>
      <c r="B82" s="61">
        <f>+'[1]Cuadro No.8 Dosis de BCG'!F82</f>
        <v>549</v>
      </c>
      <c r="C82" s="35">
        <v>485</v>
      </c>
      <c r="D82" s="36">
        <v>772</v>
      </c>
      <c r="E82" s="37">
        <f t="shared" si="43"/>
        <v>88.342440801457187</v>
      </c>
      <c r="F82" s="38">
        <f t="shared" si="18"/>
        <v>37.176165803108809</v>
      </c>
      <c r="G82" s="39">
        <v>549</v>
      </c>
      <c r="H82" s="52">
        <f t="shared" si="44"/>
        <v>100</v>
      </c>
      <c r="I82" s="41">
        <v>483</v>
      </c>
      <c r="J82" s="42">
        <v>768</v>
      </c>
      <c r="K82" s="37">
        <f t="shared" si="45"/>
        <v>87.978142076502735</v>
      </c>
      <c r="L82" s="38">
        <f t="shared" si="10"/>
        <v>37.109375</v>
      </c>
      <c r="M82" s="35">
        <v>159</v>
      </c>
      <c r="N82" s="38">
        <f t="shared" si="46"/>
        <v>28.961748633879779</v>
      </c>
      <c r="O82" s="41">
        <v>555</v>
      </c>
      <c r="P82" s="42">
        <v>754</v>
      </c>
      <c r="Q82" s="37">
        <f t="shared" si="47"/>
        <v>101.09289617486338</v>
      </c>
      <c r="R82" s="38">
        <f t="shared" si="48"/>
        <v>26.392572944297083</v>
      </c>
      <c r="S82" s="35">
        <v>583</v>
      </c>
      <c r="T82" s="38">
        <f t="shared" si="49"/>
        <v>106.19307832422587</v>
      </c>
      <c r="U82" s="43">
        <v>545</v>
      </c>
      <c r="V82" s="44">
        <v>749</v>
      </c>
      <c r="W82" s="37">
        <f t="shared" si="50"/>
        <v>99.271402550091068</v>
      </c>
      <c r="X82" s="47">
        <f t="shared" si="21"/>
        <v>27.236315086782376</v>
      </c>
    </row>
    <row r="83" spans="1:24" s="46" customFormat="1" ht="18" customHeight="1" x14ac:dyDescent="0.3">
      <c r="A83" s="60" t="s">
        <v>96</v>
      </c>
      <c r="B83" s="61">
        <f>+'[1]Cuadro No.8 Dosis de BCG'!F83</f>
        <v>572</v>
      </c>
      <c r="C83" s="35">
        <v>410</v>
      </c>
      <c r="D83" s="36">
        <v>827</v>
      </c>
      <c r="E83" s="37">
        <f t="shared" si="43"/>
        <v>71.67832167832168</v>
      </c>
      <c r="F83" s="38">
        <f t="shared" si="18"/>
        <v>50.423216444981868</v>
      </c>
      <c r="G83" s="39">
        <v>572</v>
      </c>
      <c r="H83" s="52">
        <f t="shared" si="44"/>
        <v>100</v>
      </c>
      <c r="I83" s="41">
        <v>417</v>
      </c>
      <c r="J83" s="42">
        <v>840</v>
      </c>
      <c r="K83" s="37">
        <f t="shared" si="45"/>
        <v>72.902097902097907</v>
      </c>
      <c r="L83" s="38">
        <f t="shared" si="10"/>
        <v>50.357142857142854</v>
      </c>
      <c r="M83" s="35">
        <v>64</v>
      </c>
      <c r="N83" s="38">
        <f t="shared" si="46"/>
        <v>11.188811188811188</v>
      </c>
      <c r="O83" s="41">
        <v>647</v>
      </c>
      <c r="P83" s="42">
        <v>863</v>
      </c>
      <c r="Q83" s="37">
        <f t="shared" si="47"/>
        <v>113.11188811188811</v>
      </c>
      <c r="R83" s="38">
        <f t="shared" si="48"/>
        <v>25.028968713789109</v>
      </c>
      <c r="S83" s="35">
        <v>748</v>
      </c>
      <c r="T83" s="38">
        <f t="shared" si="49"/>
        <v>130.76923076923077</v>
      </c>
      <c r="U83" s="43">
        <v>583</v>
      </c>
      <c r="V83" s="44">
        <v>764</v>
      </c>
      <c r="W83" s="37">
        <f t="shared" si="50"/>
        <v>101.92307692307692</v>
      </c>
      <c r="X83" s="47">
        <f t="shared" si="21"/>
        <v>23.691099476439788</v>
      </c>
    </row>
    <row r="84" spans="1:24" s="46" customFormat="1" ht="18" customHeight="1" x14ac:dyDescent="0.3">
      <c r="A84" s="60" t="s">
        <v>97</v>
      </c>
      <c r="B84" s="61">
        <f>+'[1]Cuadro No.8 Dosis de BCG'!F84</f>
        <v>192</v>
      </c>
      <c r="C84" s="35">
        <v>119</v>
      </c>
      <c r="D84" s="36">
        <v>245</v>
      </c>
      <c r="E84" s="37">
        <f t="shared" si="43"/>
        <v>61.979166666666664</v>
      </c>
      <c r="F84" s="38">
        <f t="shared" si="18"/>
        <v>51.428571428571423</v>
      </c>
      <c r="G84" s="39">
        <v>192</v>
      </c>
      <c r="H84" s="52">
        <f t="shared" si="44"/>
        <v>100</v>
      </c>
      <c r="I84" s="41">
        <v>119</v>
      </c>
      <c r="J84" s="42">
        <v>249</v>
      </c>
      <c r="K84" s="37">
        <f t="shared" si="45"/>
        <v>61.979166666666664</v>
      </c>
      <c r="L84" s="38">
        <f t="shared" si="10"/>
        <v>52.208835341365464</v>
      </c>
      <c r="M84" s="35">
        <v>11</v>
      </c>
      <c r="N84" s="38">
        <f t="shared" si="46"/>
        <v>5.7291666666666661</v>
      </c>
      <c r="O84" s="41">
        <v>170</v>
      </c>
      <c r="P84" s="42">
        <v>246</v>
      </c>
      <c r="Q84" s="37">
        <f t="shared" si="47"/>
        <v>88.541666666666657</v>
      </c>
      <c r="R84" s="38">
        <f t="shared" si="48"/>
        <v>30.894308943089431</v>
      </c>
      <c r="S84" s="35">
        <v>202</v>
      </c>
      <c r="T84" s="38">
        <f t="shared" si="49"/>
        <v>105.20833333333333</v>
      </c>
      <c r="U84" s="43">
        <v>162</v>
      </c>
      <c r="V84" s="44">
        <v>254</v>
      </c>
      <c r="W84" s="37">
        <f t="shared" si="50"/>
        <v>84.375</v>
      </c>
      <c r="X84" s="47">
        <f t="shared" si="21"/>
        <v>36.220472440944881</v>
      </c>
    </row>
    <row r="85" spans="1:24" s="20" customFormat="1" ht="18" customHeight="1" x14ac:dyDescent="0.25">
      <c r="A85" s="25" t="s">
        <v>98</v>
      </c>
      <c r="B85" s="53">
        <f>SUM(B86:B89)</f>
        <v>3232</v>
      </c>
      <c r="C85" s="27">
        <f t="shared" ref="C85:D85" si="55">SUM(C86:C89)</f>
        <v>2320</v>
      </c>
      <c r="D85" s="28">
        <f t="shared" si="55"/>
        <v>2693</v>
      </c>
      <c r="E85" s="29">
        <f t="shared" si="43"/>
        <v>71.78217821782178</v>
      </c>
      <c r="F85" s="30">
        <f t="shared" si="18"/>
        <v>13.850724099517267</v>
      </c>
      <c r="G85" s="27">
        <f>SUM(G86:G89)</f>
        <v>3232</v>
      </c>
      <c r="H85" s="31">
        <f t="shared" si="44"/>
        <v>100</v>
      </c>
      <c r="I85" s="27">
        <f t="shared" ref="I85:J85" si="56">SUM(I86:I89)</f>
        <v>2304</v>
      </c>
      <c r="J85" s="28">
        <f t="shared" si="56"/>
        <v>2688</v>
      </c>
      <c r="K85" s="29">
        <f t="shared" si="45"/>
        <v>71.287128712871279</v>
      </c>
      <c r="L85" s="30">
        <f t="shared" si="10"/>
        <v>14.285714285714285</v>
      </c>
      <c r="M85" s="27">
        <f>SUM(M86:M89)</f>
        <v>2956</v>
      </c>
      <c r="N85" s="30">
        <f t="shared" si="46"/>
        <v>91.460396039603964</v>
      </c>
      <c r="O85" s="27">
        <f t="shared" ref="O85:P85" si="57">SUM(O86:O89)</f>
        <v>2462</v>
      </c>
      <c r="P85" s="28">
        <f t="shared" si="57"/>
        <v>2660</v>
      </c>
      <c r="Q85" s="29">
        <f t="shared" si="47"/>
        <v>76.175742574257427</v>
      </c>
      <c r="R85" s="30">
        <f t="shared" si="48"/>
        <v>7.4436090225563909</v>
      </c>
      <c r="S85" s="27">
        <f>SUM(S86:S89)</f>
        <v>2844</v>
      </c>
      <c r="T85" s="30">
        <f t="shared" si="49"/>
        <v>87.995049504950501</v>
      </c>
      <c r="U85" s="27">
        <f t="shared" ref="U85:V85" si="58">SUM(U86:U89)</f>
        <v>2518</v>
      </c>
      <c r="V85" s="28">
        <f t="shared" si="58"/>
        <v>2648</v>
      </c>
      <c r="W85" s="29">
        <f t="shared" si="50"/>
        <v>77.908415841584159</v>
      </c>
      <c r="X85" s="32">
        <f t="shared" si="21"/>
        <v>4.9093655589123868</v>
      </c>
    </row>
    <row r="86" spans="1:24" s="46" customFormat="1" ht="18" customHeight="1" x14ac:dyDescent="0.3">
      <c r="A86" s="33" t="s">
        <v>99</v>
      </c>
      <c r="B86" s="34">
        <f>+'[1]Cuadro No.8 Dosis de BCG'!F86</f>
        <v>6</v>
      </c>
      <c r="C86" s="35">
        <v>42</v>
      </c>
      <c r="D86" s="36">
        <v>44</v>
      </c>
      <c r="E86" s="37">
        <f t="shared" si="43"/>
        <v>700</v>
      </c>
      <c r="F86" s="38">
        <f>(D86-C86)/D86*100</f>
        <v>4.5454545454545459</v>
      </c>
      <c r="G86" s="39">
        <v>6</v>
      </c>
      <c r="H86" s="40">
        <f t="shared" si="44"/>
        <v>100</v>
      </c>
      <c r="I86" s="41">
        <v>42</v>
      </c>
      <c r="J86" s="42">
        <v>44</v>
      </c>
      <c r="K86" s="37">
        <f t="shared" si="45"/>
        <v>700</v>
      </c>
      <c r="L86" s="38">
        <f>(J86-I86)/J86*100</f>
        <v>4.5454545454545459</v>
      </c>
      <c r="M86" s="35">
        <v>7</v>
      </c>
      <c r="N86" s="38">
        <f t="shared" si="46"/>
        <v>116.66666666666667</v>
      </c>
      <c r="O86" s="41">
        <v>49</v>
      </c>
      <c r="P86" s="42">
        <v>43</v>
      </c>
      <c r="Q86" s="37">
        <f t="shared" si="47"/>
        <v>816.66666666666663</v>
      </c>
      <c r="R86" s="38">
        <f>(P86-O86)/P86*100</f>
        <v>-13.953488372093023</v>
      </c>
      <c r="S86" s="35">
        <v>48</v>
      </c>
      <c r="T86" s="38">
        <f t="shared" si="49"/>
        <v>800</v>
      </c>
      <c r="U86" s="43">
        <v>49</v>
      </c>
      <c r="V86" s="44">
        <v>43</v>
      </c>
      <c r="W86" s="37">
        <f t="shared" si="50"/>
        <v>816.66666666666663</v>
      </c>
      <c r="X86" s="47">
        <f>(V86-U86)/V86*100</f>
        <v>-13.953488372093023</v>
      </c>
    </row>
    <row r="87" spans="1:24" s="46" customFormat="1" ht="18" customHeight="1" x14ac:dyDescent="0.3">
      <c r="A87" s="33" t="s">
        <v>100</v>
      </c>
      <c r="B87" s="34">
        <f>+'[1]Cuadro No.8 Dosis de BCG'!F87</f>
        <v>1729</v>
      </c>
      <c r="C87" s="35">
        <v>1032</v>
      </c>
      <c r="D87" s="36">
        <v>1260</v>
      </c>
      <c r="E87" s="37">
        <f t="shared" si="43"/>
        <v>59.687680740312324</v>
      </c>
      <c r="F87" s="38">
        <f t="shared" si="18"/>
        <v>18.095238095238095</v>
      </c>
      <c r="G87" s="39">
        <v>1729</v>
      </c>
      <c r="H87" s="40">
        <f t="shared" si="44"/>
        <v>100</v>
      </c>
      <c r="I87" s="41">
        <v>1032</v>
      </c>
      <c r="J87" s="42">
        <v>1262</v>
      </c>
      <c r="K87" s="37">
        <f t="shared" si="45"/>
        <v>59.687680740312324</v>
      </c>
      <c r="L87" s="38">
        <f t="shared" si="10"/>
        <v>18.225039619651348</v>
      </c>
      <c r="M87" s="35">
        <v>1524</v>
      </c>
      <c r="N87" s="38">
        <f t="shared" si="46"/>
        <v>88.143435511856566</v>
      </c>
      <c r="O87" s="41">
        <v>1062</v>
      </c>
      <c r="P87" s="42">
        <v>1225</v>
      </c>
      <c r="Q87" s="37">
        <f t="shared" si="47"/>
        <v>61.422787738577213</v>
      </c>
      <c r="R87" s="38">
        <f t="shared" si="48"/>
        <v>13.306122448979593</v>
      </c>
      <c r="S87" s="35">
        <v>1349</v>
      </c>
      <c r="T87" s="38">
        <f t="shared" si="49"/>
        <v>78.021978021978029</v>
      </c>
      <c r="U87" s="43">
        <v>1105</v>
      </c>
      <c r="V87" s="44">
        <v>1243</v>
      </c>
      <c r="W87" s="37">
        <f t="shared" si="50"/>
        <v>63.909774436090231</v>
      </c>
      <c r="X87" s="45">
        <f t="shared" si="21"/>
        <v>11.102172164119068</v>
      </c>
    </row>
    <row r="88" spans="1:24" s="46" customFormat="1" ht="18" customHeight="1" x14ac:dyDescent="0.3">
      <c r="A88" s="33" t="s">
        <v>101</v>
      </c>
      <c r="B88" s="34">
        <f>+'[1]Cuadro No.8 Dosis de BCG'!F88</f>
        <v>56</v>
      </c>
      <c r="C88" s="35">
        <v>61</v>
      </c>
      <c r="D88" s="36">
        <v>62</v>
      </c>
      <c r="E88" s="37">
        <f t="shared" si="43"/>
        <v>108.92857142857142</v>
      </c>
      <c r="F88" s="38">
        <f t="shared" si="18"/>
        <v>1.6129032258064515</v>
      </c>
      <c r="G88" s="39">
        <v>56</v>
      </c>
      <c r="H88" s="40">
        <f t="shared" si="44"/>
        <v>100</v>
      </c>
      <c r="I88" s="41">
        <v>61</v>
      </c>
      <c r="J88" s="42">
        <v>62</v>
      </c>
      <c r="K88" s="37">
        <f t="shared" si="45"/>
        <v>108.92857142857142</v>
      </c>
      <c r="L88" s="38">
        <f t="shared" si="10"/>
        <v>1.6129032258064515</v>
      </c>
      <c r="M88" s="35">
        <v>41</v>
      </c>
      <c r="N88" s="38">
        <f t="shared" si="46"/>
        <v>73.214285714285708</v>
      </c>
      <c r="O88" s="41">
        <v>46</v>
      </c>
      <c r="P88" s="42">
        <v>55</v>
      </c>
      <c r="Q88" s="37">
        <f t="shared" si="47"/>
        <v>82.142857142857139</v>
      </c>
      <c r="R88" s="38">
        <f t="shared" si="48"/>
        <v>16.363636363636363</v>
      </c>
      <c r="S88" s="35">
        <v>53</v>
      </c>
      <c r="T88" s="38">
        <f t="shared" si="49"/>
        <v>94.642857142857139</v>
      </c>
      <c r="U88" s="43">
        <v>43</v>
      </c>
      <c r="V88" s="44">
        <v>54</v>
      </c>
      <c r="W88" s="37">
        <f t="shared" si="50"/>
        <v>76.785714285714292</v>
      </c>
      <c r="X88" s="47">
        <f t="shared" si="21"/>
        <v>20.37037037037037</v>
      </c>
    </row>
    <row r="89" spans="1:24" s="46" customFormat="1" ht="18" customHeight="1" x14ac:dyDescent="0.3">
      <c r="A89" s="33" t="s">
        <v>102</v>
      </c>
      <c r="B89" s="34">
        <f>+'[1]Cuadro No.8 Dosis de BCG'!F89</f>
        <v>1441</v>
      </c>
      <c r="C89" s="35">
        <v>1185</v>
      </c>
      <c r="D89" s="36">
        <v>1327</v>
      </c>
      <c r="E89" s="37">
        <f t="shared" si="43"/>
        <v>82.234559333795971</v>
      </c>
      <c r="F89" s="38">
        <f t="shared" si="18"/>
        <v>10.700828937452901</v>
      </c>
      <c r="G89" s="39">
        <v>1441</v>
      </c>
      <c r="H89" s="40">
        <f t="shared" si="44"/>
        <v>100</v>
      </c>
      <c r="I89" s="41">
        <v>1169</v>
      </c>
      <c r="J89" s="42">
        <v>1320</v>
      </c>
      <c r="K89" s="37">
        <f t="shared" si="45"/>
        <v>81.12421929215823</v>
      </c>
      <c r="L89" s="38">
        <f t="shared" si="10"/>
        <v>11.439393939393939</v>
      </c>
      <c r="M89" s="35">
        <v>1384</v>
      </c>
      <c r="N89" s="38">
        <f t="shared" si="46"/>
        <v>96.044413601665511</v>
      </c>
      <c r="O89" s="41">
        <v>1305</v>
      </c>
      <c r="P89" s="42">
        <v>1337</v>
      </c>
      <c r="Q89" s="37">
        <f t="shared" si="47"/>
        <v>90.562109646079108</v>
      </c>
      <c r="R89" s="38">
        <f t="shared" si="48"/>
        <v>2.3934181002243831</v>
      </c>
      <c r="S89" s="35">
        <v>1394</v>
      </c>
      <c r="T89" s="38">
        <f t="shared" si="49"/>
        <v>96.738376127689108</v>
      </c>
      <c r="U89" s="43">
        <v>1321</v>
      </c>
      <c r="V89" s="44">
        <v>1308</v>
      </c>
      <c r="W89" s="37">
        <f t="shared" si="50"/>
        <v>91.672449687716863</v>
      </c>
      <c r="X89" s="47">
        <f t="shared" si="21"/>
        <v>-0.99388379204892963</v>
      </c>
    </row>
    <row r="90" spans="1:24" s="20" customFormat="1" ht="18" customHeight="1" x14ac:dyDescent="0.25">
      <c r="A90" s="25" t="s">
        <v>103</v>
      </c>
      <c r="B90" s="26">
        <f>SUM(B91:B95)</f>
        <v>9979</v>
      </c>
      <c r="C90" s="27">
        <f t="shared" ref="C90:D90" si="59">SUM(C91:C95)</f>
        <v>9177</v>
      </c>
      <c r="D90" s="28">
        <f t="shared" si="59"/>
        <v>10615</v>
      </c>
      <c r="E90" s="29">
        <f t="shared" si="43"/>
        <v>91.963122557370482</v>
      </c>
      <c r="F90" s="30">
        <f t="shared" si="18"/>
        <v>13.546867640131888</v>
      </c>
      <c r="G90" s="27">
        <f>SUM(G91:G95)</f>
        <v>9979</v>
      </c>
      <c r="H90" s="31">
        <f t="shared" si="44"/>
        <v>100</v>
      </c>
      <c r="I90" s="27">
        <f t="shared" ref="I90:J90" si="60">SUM(I91:I95)</f>
        <v>9134</v>
      </c>
      <c r="J90" s="28">
        <f t="shared" si="60"/>
        <v>10487</v>
      </c>
      <c r="K90" s="29">
        <f t="shared" si="45"/>
        <v>91.532217657079869</v>
      </c>
      <c r="L90" s="30">
        <f t="shared" si="10"/>
        <v>12.901687803947745</v>
      </c>
      <c r="M90" s="27">
        <f>SUM(M91:M95)</f>
        <v>8555</v>
      </c>
      <c r="N90" s="30">
        <f t="shared" si="46"/>
        <v>85.730033069445838</v>
      </c>
      <c r="O90" s="27">
        <f t="shared" ref="O90:P90" si="61">SUM(O91:O95)</f>
        <v>9660</v>
      </c>
      <c r="P90" s="28">
        <f t="shared" si="61"/>
        <v>10370</v>
      </c>
      <c r="Q90" s="29">
        <f t="shared" si="47"/>
        <v>96.803286902495245</v>
      </c>
      <c r="R90" s="30">
        <f t="shared" si="48"/>
        <v>6.8466730954676951</v>
      </c>
      <c r="S90" s="27">
        <f>SUM(S91:S95)</f>
        <v>8987</v>
      </c>
      <c r="T90" s="30">
        <f t="shared" si="49"/>
        <v>90.059124160737554</v>
      </c>
      <c r="U90" s="27">
        <f t="shared" ref="U90:V90" si="62">SUM(U91:U95)</f>
        <v>9543</v>
      </c>
      <c r="V90" s="28">
        <f t="shared" si="62"/>
        <v>10233</v>
      </c>
      <c r="W90" s="29">
        <f t="shared" si="50"/>
        <v>95.630824731937068</v>
      </c>
      <c r="X90" s="32">
        <f t="shared" si="21"/>
        <v>6.74289064790384</v>
      </c>
    </row>
    <row r="91" spans="1:24" s="46" customFormat="1" ht="18" customHeight="1" x14ac:dyDescent="0.3">
      <c r="A91" s="33" t="s">
        <v>104</v>
      </c>
      <c r="B91" s="62">
        <f>+'[1]Cuadro No.8 Dosis de BCG'!F91</f>
        <v>4596</v>
      </c>
      <c r="C91" s="35">
        <v>4273</v>
      </c>
      <c r="D91" s="36">
        <v>5039</v>
      </c>
      <c r="E91" s="37">
        <f t="shared" si="43"/>
        <v>92.972149695387301</v>
      </c>
      <c r="F91" s="38">
        <f t="shared" ref="F91:F100" si="63">(D91-C91)/D91*100</f>
        <v>15.201428854931534</v>
      </c>
      <c r="G91" s="39">
        <v>4596</v>
      </c>
      <c r="H91" s="52">
        <f t="shared" si="44"/>
        <v>100</v>
      </c>
      <c r="I91" s="41">
        <v>4249</v>
      </c>
      <c r="J91" s="42">
        <v>4952</v>
      </c>
      <c r="K91" s="37">
        <f t="shared" si="45"/>
        <v>92.449956483899044</v>
      </c>
      <c r="L91" s="38">
        <f t="shared" si="10"/>
        <v>14.196284329563813</v>
      </c>
      <c r="M91" s="35">
        <v>3917</v>
      </c>
      <c r="N91" s="38">
        <f t="shared" si="46"/>
        <v>85.226283724978245</v>
      </c>
      <c r="O91" s="41">
        <v>4596</v>
      </c>
      <c r="P91" s="42">
        <v>4910</v>
      </c>
      <c r="Q91" s="37">
        <f t="shared" si="47"/>
        <v>100</v>
      </c>
      <c r="R91" s="38">
        <f t="shared" si="48"/>
        <v>6.3951120162932789</v>
      </c>
      <c r="S91" s="35">
        <v>4232</v>
      </c>
      <c r="T91" s="38">
        <f t="shared" si="49"/>
        <v>92.080069625761524</v>
      </c>
      <c r="U91" s="43">
        <v>4471</v>
      </c>
      <c r="V91" s="44">
        <v>4839</v>
      </c>
      <c r="W91" s="37">
        <f t="shared" si="50"/>
        <v>97.280243690165364</v>
      </c>
      <c r="X91" s="47">
        <f t="shared" ref="X91:X100" si="64">(V91-U91)/V91*100</f>
        <v>7.6048770407108908</v>
      </c>
    </row>
    <row r="92" spans="1:24" s="46" customFormat="1" ht="18" customHeight="1" x14ac:dyDescent="0.3">
      <c r="A92" s="33" t="s">
        <v>105</v>
      </c>
      <c r="B92" s="62">
        <f>+'[1]Cuadro No.8 Dosis de BCG'!F92</f>
        <v>681</v>
      </c>
      <c r="C92" s="35">
        <v>689</v>
      </c>
      <c r="D92" s="36">
        <v>766</v>
      </c>
      <c r="E92" s="37">
        <f t="shared" si="43"/>
        <v>101.17474302496331</v>
      </c>
      <c r="F92" s="38">
        <f t="shared" si="63"/>
        <v>10.052219321148826</v>
      </c>
      <c r="G92" s="39">
        <v>681</v>
      </c>
      <c r="H92" s="52">
        <f t="shared" si="44"/>
        <v>100</v>
      </c>
      <c r="I92" s="41">
        <v>684</v>
      </c>
      <c r="J92" s="42">
        <v>758</v>
      </c>
      <c r="K92" s="37">
        <f t="shared" si="45"/>
        <v>100.44052863436124</v>
      </c>
      <c r="L92" s="38">
        <f t="shared" si="10"/>
        <v>9.7625329815303434</v>
      </c>
      <c r="M92" s="35">
        <v>579</v>
      </c>
      <c r="N92" s="38">
        <f t="shared" si="46"/>
        <v>85.022026431718061</v>
      </c>
      <c r="O92" s="41">
        <v>711</v>
      </c>
      <c r="P92" s="42">
        <v>742</v>
      </c>
      <c r="Q92" s="37">
        <f t="shared" si="47"/>
        <v>104.40528634361232</v>
      </c>
      <c r="R92" s="38">
        <f t="shared" si="48"/>
        <v>4.177897574123989</v>
      </c>
      <c r="S92" s="35">
        <v>721</v>
      </c>
      <c r="T92" s="38">
        <f t="shared" si="49"/>
        <v>105.87371512481644</v>
      </c>
      <c r="U92" s="43">
        <v>691</v>
      </c>
      <c r="V92" s="44">
        <v>720</v>
      </c>
      <c r="W92" s="37">
        <f t="shared" si="50"/>
        <v>101.4684287812041</v>
      </c>
      <c r="X92" s="47">
        <f t="shared" si="64"/>
        <v>4.0277777777777777</v>
      </c>
    </row>
    <row r="93" spans="1:24" s="46" customFormat="1" ht="18" customHeight="1" x14ac:dyDescent="0.3">
      <c r="A93" s="33" t="s">
        <v>106</v>
      </c>
      <c r="B93" s="62">
        <f>+'[1]Cuadro No.8 Dosis de BCG'!F93</f>
        <v>451</v>
      </c>
      <c r="C93" s="35">
        <v>432</v>
      </c>
      <c r="D93" s="36">
        <v>498</v>
      </c>
      <c r="E93" s="37">
        <f t="shared" si="43"/>
        <v>95.787139689578709</v>
      </c>
      <c r="F93" s="38">
        <f t="shared" si="63"/>
        <v>13.253012048192772</v>
      </c>
      <c r="G93" s="39">
        <v>451</v>
      </c>
      <c r="H93" s="52">
        <f t="shared" si="44"/>
        <v>100</v>
      </c>
      <c r="I93" s="41">
        <v>431</v>
      </c>
      <c r="J93" s="42">
        <v>497</v>
      </c>
      <c r="K93" s="37">
        <f t="shared" si="45"/>
        <v>95.565410199556538</v>
      </c>
      <c r="L93" s="38">
        <f t="shared" ref="L93:L100" si="65">(J93-I93)/J93*100</f>
        <v>13.279678068410464</v>
      </c>
      <c r="M93" s="35">
        <v>406</v>
      </c>
      <c r="N93" s="38">
        <f t="shared" si="46"/>
        <v>90.022172949002226</v>
      </c>
      <c r="O93" s="41">
        <v>470</v>
      </c>
      <c r="P93" s="42">
        <v>492</v>
      </c>
      <c r="Q93" s="37">
        <f t="shared" si="47"/>
        <v>104.21286031042129</v>
      </c>
      <c r="R93" s="38">
        <f t="shared" si="48"/>
        <v>4.4715447154471546</v>
      </c>
      <c r="S93" s="35">
        <v>465</v>
      </c>
      <c r="T93" s="38">
        <f t="shared" si="49"/>
        <v>103.10421286031041</v>
      </c>
      <c r="U93" s="43">
        <v>471</v>
      </c>
      <c r="V93" s="44">
        <v>490</v>
      </c>
      <c r="W93" s="37">
        <f t="shared" si="50"/>
        <v>104.43458980044346</v>
      </c>
      <c r="X93" s="47">
        <f t="shared" si="64"/>
        <v>3.8775510204081631</v>
      </c>
    </row>
    <row r="94" spans="1:24" s="46" customFormat="1" ht="18" customHeight="1" x14ac:dyDescent="0.3">
      <c r="A94" s="33" t="s">
        <v>107</v>
      </c>
      <c r="B94" s="62">
        <f>+'[1]Cuadro No.8 Dosis de BCG'!F94</f>
        <v>3990</v>
      </c>
      <c r="C94" s="35">
        <v>3524</v>
      </c>
      <c r="D94" s="36">
        <v>3985</v>
      </c>
      <c r="E94" s="37">
        <f t="shared" si="43"/>
        <v>88.320802005012538</v>
      </c>
      <c r="F94" s="38">
        <f t="shared" si="63"/>
        <v>11.568381430363866</v>
      </c>
      <c r="G94" s="39">
        <v>3990</v>
      </c>
      <c r="H94" s="52">
        <f t="shared" si="44"/>
        <v>100</v>
      </c>
      <c r="I94" s="41">
        <v>3512</v>
      </c>
      <c r="J94" s="42">
        <v>3957</v>
      </c>
      <c r="K94" s="37">
        <f t="shared" si="45"/>
        <v>88.02005012531329</v>
      </c>
      <c r="L94" s="38">
        <f t="shared" si="65"/>
        <v>11.245893353550668</v>
      </c>
      <c r="M94" s="35">
        <v>3417</v>
      </c>
      <c r="N94" s="38">
        <f t="shared" si="46"/>
        <v>85.63909774436091</v>
      </c>
      <c r="O94" s="41">
        <v>3585</v>
      </c>
      <c r="P94" s="42">
        <v>3908</v>
      </c>
      <c r="Q94" s="37">
        <f t="shared" si="47"/>
        <v>89.849624060150376</v>
      </c>
      <c r="R94" s="38">
        <f t="shared" si="48"/>
        <v>8.2650972364380753</v>
      </c>
      <c r="S94" s="35">
        <v>3268</v>
      </c>
      <c r="T94" s="38">
        <f t="shared" si="49"/>
        <v>81.904761904761898</v>
      </c>
      <c r="U94" s="43">
        <v>3613</v>
      </c>
      <c r="V94" s="44">
        <v>3870</v>
      </c>
      <c r="W94" s="37">
        <f t="shared" si="50"/>
        <v>90.551378446115294</v>
      </c>
      <c r="X94" s="47">
        <f t="shared" si="64"/>
        <v>6.6408268733850129</v>
      </c>
    </row>
    <row r="95" spans="1:24" s="46" customFormat="1" ht="18" customHeight="1" x14ac:dyDescent="0.3">
      <c r="A95" s="33" t="s">
        <v>108</v>
      </c>
      <c r="B95" s="62">
        <f>+'[1]Cuadro No.8 Dosis de BCG'!F95</f>
        <v>261</v>
      </c>
      <c r="C95" s="35">
        <v>259</v>
      </c>
      <c r="D95" s="36">
        <v>327</v>
      </c>
      <c r="E95" s="37">
        <f t="shared" si="43"/>
        <v>99.23371647509579</v>
      </c>
      <c r="F95" s="38">
        <f t="shared" si="63"/>
        <v>20.795107033639145</v>
      </c>
      <c r="G95" s="39">
        <v>261</v>
      </c>
      <c r="H95" s="52">
        <f t="shared" si="44"/>
        <v>100</v>
      </c>
      <c r="I95" s="41">
        <v>258</v>
      </c>
      <c r="J95" s="42">
        <v>323</v>
      </c>
      <c r="K95" s="37">
        <f t="shared" si="45"/>
        <v>98.850574712643677</v>
      </c>
      <c r="L95" s="38">
        <f t="shared" si="65"/>
        <v>20.123839009287924</v>
      </c>
      <c r="M95" s="35">
        <v>236</v>
      </c>
      <c r="N95" s="38">
        <f t="shared" si="46"/>
        <v>90.421455938697321</v>
      </c>
      <c r="O95" s="41">
        <v>298</v>
      </c>
      <c r="P95" s="42">
        <v>318</v>
      </c>
      <c r="Q95" s="37">
        <f t="shared" si="47"/>
        <v>114.17624521072798</v>
      </c>
      <c r="R95" s="38">
        <f t="shared" si="48"/>
        <v>6.2893081761006293</v>
      </c>
      <c r="S95" s="35">
        <v>301</v>
      </c>
      <c r="T95" s="38">
        <f t="shared" si="49"/>
        <v>115.32567049808429</v>
      </c>
      <c r="U95" s="43">
        <v>297</v>
      </c>
      <c r="V95" s="44">
        <v>314</v>
      </c>
      <c r="W95" s="37">
        <f t="shared" si="50"/>
        <v>113.79310344827587</v>
      </c>
      <c r="X95" s="47">
        <f t="shared" si="64"/>
        <v>5.4140127388535033</v>
      </c>
    </row>
    <row r="96" spans="1:24" s="20" customFormat="1" ht="18" customHeight="1" x14ac:dyDescent="0.25">
      <c r="A96" s="25" t="s">
        <v>109</v>
      </c>
      <c r="B96" s="26">
        <f>SUM(B97:B98)</f>
        <v>11413</v>
      </c>
      <c r="C96" s="27">
        <f t="shared" ref="C96:D96" si="66">SUM(C97:C98)</f>
        <v>10626</v>
      </c>
      <c r="D96" s="28">
        <f t="shared" si="66"/>
        <v>12573</v>
      </c>
      <c r="E96" s="29">
        <f t="shared" si="43"/>
        <v>93.104354683255934</v>
      </c>
      <c r="F96" s="30">
        <f t="shared" si="63"/>
        <v>15.485564304461944</v>
      </c>
      <c r="G96" s="27">
        <f>SUM(G97:G98)</f>
        <v>11413</v>
      </c>
      <c r="H96" s="31">
        <f t="shared" si="44"/>
        <v>100</v>
      </c>
      <c r="I96" s="27">
        <f>SUM(I97:I98)</f>
        <v>10707</v>
      </c>
      <c r="J96" s="28">
        <v>12563</v>
      </c>
      <c r="K96" s="29">
        <f t="shared" si="45"/>
        <v>93.814071672653981</v>
      </c>
      <c r="L96" s="30">
        <f t="shared" si="65"/>
        <v>14.773541351587996</v>
      </c>
      <c r="M96" s="27">
        <f>SUM(M97:M98)</f>
        <v>9140</v>
      </c>
      <c r="N96" s="30">
        <f t="shared" si="46"/>
        <v>80.084114606150877</v>
      </c>
      <c r="O96" s="27">
        <f t="shared" ref="O96:P96" si="67">SUM(O97:O98)</f>
        <v>11668</v>
      </c>
      <c r="P96" s="28">
        <f t="shared" si="67"/>
        <v>12550</v>
      </c>
      <c r="Q96" s="29">
        <f t="shared" si="47"/>
        <v>102.23429422588278</v>
      </c>
      <c r="R96" s="30">
        <f t="shared" si="48"/>
        <v>7.0278884462151403</v>
      </c>
      <c r="S96" s="27">
        <f>SUM(S97:S98)</f>
        <v>11490</v>
      </c>
      <c r="T96" s="30">
        <f t="shared" si="49"/>
        <v>100.67466923683519</v>
      </c>
      <c r="U96" s="27">
        <f t="shared" ref="U96:V96" si="68">SUM(U97:U98)</f>
        <v>11711</v>
      </c>
      <c r="V96" s="28">
        <f t="shared" si="68"/>
        <v>12284</v>
      </c>
      <c r="W96" s="29">
        <f t="shared" si="50"/>
        <v>102.61105756593358</v>
      </c>
      <c r="X96" s="32">
        <f t="shared" si="64"/>
        <v>4.6646043633995449</v>
      </c>
    </row>
    <row r="97" spans="1:24" s="46" customFormat="1" ht="18" customHeight="1" x14ac:dyDescent="0.3">
      <c r="A97" s="33" t="s">
        <v>110</v>
      </c>
      <c r="B97" s="34">
        <f>+'[1]Cuadro No.8 Dosis de BCG'!F97</f>
        <v>11406</v>
      </c>
      <c r="C97" s="35">
        <v>10611</v>
      </c>
      <c r="D97" s="36">
        <v>12563</v>
      </c>
      <c r="E97" s="37">
        <f t="shared" si="43"/>
        <v>93.029984218832197</v>
      </c>
      <c r="F97" s="38">
        <f t="shared" si="63"/>
        <v>15.537690042187375</v>
      </c>
      <c r="G97" s="39">
        <v>11406</v>
      </c>
      <c r="H97" s="40">
        <f t="shared" si="44"/>
        <v>100</v>
      </c>
      <c r="I97" s="41">
        <v>10693</v>
      </c>
      <c r="J97" s="42">
        <v>12553</v>
      </c>
      <c r="K97" s="37">
        <f t="shared" si="45"/>
        <v>93.748904085568995</v>
      </c>
      <c r="L97" s="38">
        <f t="shared" si="65"/>
        <v>14.817175177248467</v>
      </c>
      <c r="M97" s="35">
        <v>9135</v>
      </c>
      <c r="N97" s="38">
        <f t="shared" si="46"/>
        <v>80.0894266175697</v>
      </c>
      <c r="O97" s="41">
        <v>11658</v>
      </c>
      <c r="P97" s="42">
        <v>12539</v>
      </c>
      <c r="Q97" s="37">
        <f t="shared" si="47"/>
        <v>102.20936349289846</v>
      </c>
      <c r="R97" s="38">
        <f t="shared" si="48"/>
        <v>7.0260786346598616</v>
      </c>
      <c r="S97" s="35">
        <v>11473</v>
      </c>
      <c r="T97" s="38">
        <f t="shared" si="49"/>
        <v>100.58741013501667</v>
      </c>
      <c r="U97" s="43">
        <v>11700</v>
      </c>
      <c r="V97" s="44">
        <v>12272</v>
      </c>
      <c r="W97" s="37">
        <f t="shared" si="50"/>
        <v>102.57759074171489</v>
      </c>
      <c r="X97" s="47">
        <f t="shared" si="64"/>
        <v>4.6610169491525424</v>
      </c>
    </row>
    <row r="98" spans="1:24" s="46" customFormat="1" ht="18" customHeight="1" x14ac:dyDescent="0.3">
      <c r="A98" s="33" t="s">
        <v>111</v>
      </c>
      <c r="B98" s="34">
        <f>+'[1]Cuadro No.8 Dosis de BCG'!F98</f>
        <v>7</v>
      </c>
      <c r="C98" s="35">
        <v>15</v>
      </c>
      <c r="D98" s="36">
        <v>10</v>
      </c>
      <c r="E98" s="37">
        <f t="shared" si="43"/>
        <v>214.28571428571428</v>
      </c>
      <c r="F98" s="38">
        <f t="shared" si="63"/>
        <v>-50</v>
      </c>
      <c r="G98" s="39">
        <v>7</v>
      </c>
      <c r="H98" s="40">
        <f t="shared" si="44"/>
        <v>100</v>
      </c>
      <c r="I98" s="41">
        <v>14</v>
      </c>
      <c r="J98" s="42">
        <v>10</v>
      </c>
      <c r="K98" s="37">
        <f t="shared" si="45"/>
        <v>200</v>
      </c>
      <c r="L98" s="38">
        <f t="shared" si="65"/>
        <v>-40</v>
      </c>
      <c r="M98" s="35">
        <v>5</v>
      </c>
      <c r="N98" s="38">
        <f t="shared" si="46"/>
        <v>71.428571428571431</v>
      </c>
      <c r="O98" s="41">
        <v>10</v>
      </c>
      <c r="P98" s="42">
        <v>11</v>
      </c>
      <c r="Q98" s="37">
        <f t="shared" si="47"/>
        <v>142.85714285714286</v>
      </c>
      <c r="R98" s="38">
        <f t="shared" si="48"/>
        <v>9.0909090909090917</v>
      </c>
      <c r="S98" s="35">
        <v>17</v>
      </c>
      <c r="T98" s="38">
        <f t="shared" si="49"/>
        <v>242.85714285714283</v>
      </c>
      <c r="U98" s="43">
        <v>11</v>
      </c>
      <c r="V98" s="44">
        <v>12</v>
      </c>
      <c r="W98" s="37">
        <f t="shared" si="50"/>
        <v>157.14285714285714</v>
      </c>
      <c r="X98" s="47">
        <f t="shared" si="64"/>
        <v>8.3333333333333321</v>
      </c>
    </row>
    <row r="99" spans="1:24" s="20" customFormat="1" ht="18" customHeight="1" x14ac:dyDescent="0.25">
      <c r="A99" s="25" t="s">
        <v>112</v>
      </c>
      <c r="B99" s="53">
        <f>+'[1]Cuadro No.8 Dosis de BCG'!F100</f>
        <v>3982</v>
      </c>
      <c r="C99" s="27">
        <v>5028</v>
      </c>
      <c r="D99" s="28">
        <v>5525</v>
      </c>
      <c r="E99" s="29">
        <f t="shared" si="43"/>
        <v>126.26820693119036</v>
      </c>
      <c r="F99" s="30">
        <f t="shared" si="63"/>
        <v>8.995475113122172</v>
      </c>
      <c r="G99" s="27">
        <v>5849</v>
      </c>
      <c r="H99" s="31">
        <f t="shared" si="44"/>
        <v>146.88598694123556</v>
      </c>
      <c r="I99" s="27">
        <v>5012</v>
      </c>
      <c r="J99" s="28">
        <v>5540</v>
      </c>
      <c r="K99" s="29">
        <f t="shared" si="45"/>
        <v>125.8663987945756</v>
      </c>
      <c r="L99" s="30">
        <f t="shared" si="65"/>
        <v>9.530685920577616</v>
      </c>
      <c r="M99" s="27">
        <v>5193</v>
      </c>
      <c r="N99" s="30">
        <f t="shared" si="46"/>
        <v>130.41185334003015</v>
      </c>
      <c r="O99" s="27">
        <v>5183</v>
      </c>
      <c r="P99" s="28">
        <v>5538</v>
      </c>
      <c r="Q99" s="29">
        <f t="shared" si="47"/>
        <v>130.16072325464592</v>
      </c>
      <c r="R99" s="30">
        <f t="shared" si="48"/>
        <v>6.4102564102564097</v>
      </c>
      <c r="S99" s="27">
        <v>5537</v>
      </c>
      <c r="T99" s="30">
        <f t="shared" si="49"/>
        <v>139.0507282772476</v>
      </c>
      <c r="U99" s="27">
        <v>5337</v>
      </c>
      <c r="V99" s="28">
        <v>5467</v>
      </c>
      <c r="W99" s="29">
        <f t="shared" si="50"/>
        <v>134.02812656956306</v>
      </c>
      <c r="X99" s="32">
        <f t="shared" si="64"/>
        <v>2.3779037863544907</v>
      </c>
    </row>
    <row r="100" spans="1:24" s="20" customFormat="1" ht="18" customHeight="1" thickBot="1" x14ac:dyDescent="0.3">
      <c r="A100" s="63" t="s">
        <v>113</v>
      </c>
      <c r="B100" s="64">
        <f>+'[1]Cuadro No.8 Dosis de BCG'!F99</f>
        <v>5849</v>
      </c>
      <c r="C100" s="65">
        <v>3586</v>
      </c>
      <c r="D100" s="66">
        <v>3964</v>
      </c>
      <c r="E100" s="67">
        <f t="shared" si="43"/>
        <v>61.309625577021706</v>
      </c>
      <c r="F100" s="68">
        <f t="shared" si="63"/>
        <v>9.5358224016145314</v>
      </c>
      <c r="G100" s="65">
        <v>3982</v>
      </c>
      <c r="H100" s="69">
        <f t="shared" si="44"/>
        <v>68.080013677551719</v>
      </c>
      <c r="I100" s="65">
        <v>3578</v>
      </c>
      <c r="J100" s="66">
        <v>3954</v>
      </c>
      <c r="K100" s="67">
        <f t="shared" si="45"/>
        <v>61.172850059839291</v>
      </c>
      <c r="L100" s="68">
        <f t="shared" si="65"/>
        <v>9.5093576125442585</v>
      </c>
      <c r="M100" s="65">
        <v>3647</v>
      </c>
      <c r="N100" s="68">
        <f t="shared" si="46"/>
        <v>62.352538895537698</v>
      </c>
      <c r="O100" s="65">
        <v>3740</v>
      </c>
      <c r="P100" s="66">
        <v>3960</v>
      </c>
      <c r="Q100" s="67">
        <f t="shared" si="47"/>
        <v>63.942554282783384</v>
      </c>
      <c r="R100" s="68">
        <f t="shared" si="48"/>
        <v>5.5555555555555554</v>
      </c>
      <c r="S100" s="65">
        <v>3870</v>
      </c>
      <c r="T100" s="68">
        <f t="shared" si="49"/>
        <v>66.165156436997776</v>
      </c>
      <c r="U100" s="65">
        <v>4616</v>
      </c>
      <c r="V100" s="66">
        <v>4039</v>
      </c>
      <c r="W100" s="67">
        <f t="shared" si="50"/>
        <v>78.919473414258846</v>
      </c>
      <c r="X100" s="70">
        <f t="shared" si="64"/>
        <v>-14.285714285714285</v>
      </c>
    </row>
    <row r="101" spans="1:24" x14ac:dyDescent="0.3">
      <c r="A101" s="71" t="s">
        <v>114</v>
      </c>
      <c r="B101" s="71"/>
      <c r="C101" s="72"/>
      <c r="D101" s="72"/>
      <c r="E101" s="73"/>
      <c r="F101" s="73"/>
      <c r="G101" s="72"/>
      <c r="H101" s="74"/>
      <c r="I101" s="75"/>
      <c r="J101" s="75"/>
      <c r="K101" s="73"/>
      <c r="L101" s="73"/>
      <c r="M101" s="72"/>
      <c r="N101" s="76"/>
      <c r="O101" s="75"/>
    </row>
    <row r="102" spans="1:24" x14ac:dyDescent="0.3">
      <c r="A102" s="92" t="s">
        <v>115</v>
      </c>
      <c r="B102" s="92"/>
      <c r="C102" s="92"/>
      <c r="D102" s="92"/>
      <c r="E102" s="92"/>
      <c r="F102" s="92"/>
      <c r="G102" s="92"/>
      <c r="H102" s="92"/>
      <c r="I102" s="92"/>
      <c r="J102" s="92"/>
      <c r="K102" s="92"/>
      <c r="L102" s="92"/>
      <c r="M102" s="92"/>
      <c r="N102" s="92"/>
      <c r="O102" s="92"/>
    </row>
    <row r="121" spans="1:24" s="46" customFormat="1" ht="12" customHeight="1" x14ac:dyDescent="0.3">
      <c r="P121" s="75"/>
      <c r="Q121" s="73"/>
      <c r="R121" s="73"/>
      <c r="S121" s="73"/>
      <c r="T121" s="73"/>
      <c r="U121" s="73"/>
      <c r="V121" s="73"/>
      <c r="W121" s="73"/>
      <c r="X121" s="73"/>
    </row>
    <row r="122" spans="1:24" s="46" customFormat="1" x14ac:dyDescent="0.3">
      <c r="P122" s="75"/>
      <c r="Q122" s="73"/>
      <c r="R122" s="73"/>
      <c r="S122" s="73"/>
      <c r="T122" s="73"/>
      <c r="U122" s="73"/>
      <c r="V122" s="73"/>
      <c r="W122" s="73"/>
      <c r="X122" s="73"/>
    </row>
    <row r="123" spans="1:24" s="46" customFormat="1" x14ac:dyDescent="0.3">
      <c r="A123" s="80"/>
      <c r="B123" s="80"/>
      <c r="C123" s="72"/>
      <c r="D123" s="75"/>
      <c r="E123" s="81"/>
      <c r="F123" s="81"/>
      <c r="G123" s="72"/>
      <c r="H123" s="74"/>
      <c r="I123" s="75"/>
      <c r="J123" s="75"/>
      <c r="K123" s="73"/>
      <c r="L123" s="73"/>
      <c r="M123" s="72"/>
      <c r="N123" s="76"/>
      <c r="O123" s="75"/>
      <c r="P123" s="75"/>
      <c r="Q123" s="73"/>
      <c r="R123" s="73"/>
      <c r="S123" s="73"/>
      <c r="T123" s="73"/>
      <c r="U123" s="73"/>
      <c r="V123" s="73"/>
      <c r="W123" s="73"/>
      <c r="X123" s="73"/>
    </row>
    <row r="124" spans="1:24" s="46" customFormat="1" x14ac:dyDescent="0.3">
      <c r="A124" s="80"/>
      <c r="B124" s="80"/>
      <c r="C124" s="72"/>
      <c r="D124" s="75"/>
      <c r="E124" s="82"/>
      <c r="F124" s="82"/>
      <c r="G124" s="72"/>
      <c r="H124" s="74"/>
      <c r="I124" s="75"/>
      <c r="J124" s="72"/>
      <c r="K124" s="79"/>
      <c r="L124" s="79"/>
      <c r="M124" s="72"/>
      <c r="O124" s="75"/>
      <c r="P124" s="72"/>
      <c r="Q124" s="79"/>
      <c r="R124" s="79"/>
      <c r="S124" s="79"/>
      <c r="T124" s="79"/>
      <c r="U124" s="79"/>
      <c r="V124" s="79"/>
      <c r="W124" s="79"/>
      <c r="X124" s="79"/>
    </row>
    <row r="125" spans="1:24" s="46" customFormat="1" x14ac:dyDescent="0.3">
      <c r="A125" s="80"/>
      <c r="B125" s="80"/>
      <c r="C125" s="72"/>
      <c r="D125" s="83"/>
      <c r="E125" s="82"/>
      <c r="F125" s="82"/>
      <c r="G125" s="72"/>
      <c r="H125" s="74"/>
      <c r="I125" s="72"/>
      <c r="J125" s="72"/>
      <c r="K125" s="79"/>
      <c r="L125" s="79"/>
      <c r="M125" s="72"/>
      <c r="O125" s="72"/>
      <c r="P125" s="72"/>
      <c r="Q125" s="79"/>
      <c r="R125" s="79"/>
      <c r="S125" s="79"/>
      <c r="T125" s="79"/>
      <c r="U125" s="79"/>
      <c r="V125" s="79"/>
      <c r="W125" s="79"/>
      <c r="X125" s="79"/>
    </row>
    <row r="126" spans="1:24" s="46" customFormat="1" x14ac:dyDescent="0.3">
      <c r="A126" s="80"/>
      <c r="B126" s="80"/>
      <c r="C126" s="72"/>
      <c r="D126" s="72"/>
      <c r="E126" s="82"/>
      <c r="F126" s="82"/>
      <c r="G126" s="72"/>
      <c r="H126" s="74"/>
      <c r="I126" s="72"/>
      <c r="J126" s="75"/>
      <c r="K126" s="79"/>
      <c r="L126" s="79"/>
      <c r="M126" s="72"/>
      <c r="O126" s="72"/>
      <c r="P126" s="75"/>
      <c r="Q126" s="79"/>
      <c r="R126" s="79"/>
      <c r="S126" s="79"/>
      <c r="T126" s="79"/>
      <c r="U126" s="79"/>
      <c r="V126" s="79"/>
      <c r="W126" s="79"/>
      <c r="X126" s="79"/>
    </row>
    <row r="127" spans="1:24" s="46" customFormat="1" x14ac:dyDescent="0.3">
      <c r="A127" s="80"/>
      <c r="B127" s="80"/>
      <c r="C127" s="72"/>
      <c r="D127" s="72"/>
      <c r="E127" s="82"/>
      <c r="F127" s="82"/>
      <c r="G127" s="72"/>
      <c r="H127" s="74"/>
      <c r="I127" s="72"/>
      <c r="J127" s="75"/>
      <c r="K127" s="79"/>
      <c r="L127" s="79"/>
      <c r="M127" s="72"/>
      <c r="O127" s="72"/>
      <c r="P127" s="75"/>
      <c r="Q127" s="79"/>
      <c r="R127" s="79"/>
      <c r="S127" s="79"/>
      <c r="T127" s="79"/>
      <c r="U127" s="79"/>
      <c r="V127" s="79"/>
      <c r="W127" s="79"/>
      <c r="X127" s="79"/>
    </row>
    <row r="128" spans="1:24" s="46" customFormat="1" x14ac:dyDescent="0.3">
      <c r="A128" s="80"/>
      <c r="B128" s="80"/>
      <c r="C128" s="72"/>
      <c r="D128" s="72"/>
      <c r="E128" s="82"/>
      <c r="F128" s="82"/>
      <c r="G128" s="72"/>
      <c r="H128" s="74"/>
      <c r="I128" s="72"/>
      <c r="J128" s="75"/>
      <c r="K128" s="79"/>
      <c r="L128" s="79"/>
      <c r="M128" s="72"/>
      <c r="O128" s="72"/>
      <c r="P128" s="75"/>
      <c r="Q128" s="79"/>
      <c r="R128" s="79"/>
      <c r="S128" s="79"/>
      <c r="T128" s="79"/>
      <c r="U128" s="79"/>
      <c r="V128" s="79"/>
      <c r="W128" s="79"/>
      <c r="X128" s="79"/>
    </row>
    <row r="129" spans="1:24" s="46" customFormat="1" x14ac:dyDescent="0.3">
      <c r="C129" s="72"/>
      <c r="D129" s="72"/>
      <c r="E129" s="82"/>
      <c r="F129" s="82"/>
      <c r="G129" s="72"/>
      <c r="H129" s="74"/>
      <c r="I129" s="72"/>
      <c r="J129" s="75"/>
      <c r="K129" s="79"/>
      <c r="L129" s="79"/>
      <c r="M129" s="72"/>
      <c r="O129" s="72"/>
      <c r="P129" s="75"/>
      <c r="Q129" s="79"/>
      <c r="R129" s="79"/>
      <c r="S129" s="79"/>
      <c r="T129" s="79"/>
      <c r="U129" s="79"/>
      <c r="V129" s="79"/>
      <c r="W129" s="79"/>
      <c r="X129" s="79"/>
    </row>
    <row r="130" spans="1:24" s="46" customFormat="1" x14ac:dyDescent="0.3">
      <c r="A130" s="80"/>
      <c r="B130" s="80"/>
      <c r="C130" s="72"/>
      <c r="D130" s="72"/>
      <c r="E130" s="79"/>
      <c r="F130" s="79"/>
      <c r="G130" s="72"/>
      <c r="H130" s="84"/>
      <c r="I130" s="72"/>
      <c r="J130" s="75"/>
      <c r="K130" s="79"/>
      <c r="L130" s="79"/>
      <c r="M130" s="72"/>
      <c r="O130" s="72"/>
      <c r="P130" s="75"/>
      <c r="Q130" s="79"/>
      <c r="R130" s="79"/>
      <c r="S130" s="79"/>
      <c r="T130" s="79"/>
      <c r="U130" s="79"/>
      <c r="V130" s="79"/>
      <c r="W130" s="79"/>
      <c r="X130" s="79"/>
    </row>
    <row r="131" spans="1:24" s="46" customFormat="1" x14ac:dyDescent="0.3">
      <c r="A131" s="80"/>
      <c r="B131" s="80"/>
      <c r="C131" s="85"/>
      <c r="D131" s="85"/>
      <c r="E131" s="82"/>
      <c r="F131" s="82"/>
      <c r="G131" s="72"/>
      <c r="H131" s="86"/>
      <c r="I131" s="85"/>
      <c r="J131" s="75"/>
      <c r="K131" s="79"/>
      <c r="L131" s="79"/>
      <c r="M131" s="85"/>
      <c r="O131" s="85"/>
      <c r="P131" s="75"/>
      <c r="Q131" s="79"/>
      <c r="R131" s="79"/>
      <c r="S131" s="79"/>
      <c r="T131" s="79"/>
      <c r="U131" s="79"/>
      <c r="V131" s="79"/>
      <c r="W131" s="79"/>
      <c r="X131" s="79"/>
    </row>
    <row r="132" spans="1:24" s="46" customFormat="1" x14ac:dyDescent="0.3">
      <c r="C132" s="72"/>
      <c r="D132" s="72"/>
      <c r="E132" s="79"/>
      <c r="F132" s="79"/>
      <c r="G132" s="72"/>
      <c r="H132" s="74"/>
      <c r="I132" s="72"/>
      <c r="J132" s="75"/>
      <c r="K132" s="79"/>
      <c r="L132" s="79"/>
      <c r="M132" s="72"/>
      <c r="O132" s="72"/>
      <c r="P132" s="75"/>
      <c r="Q132" s="79"/>
      <c r="R132" s="79"/>
      <c r="S132" s="79"/>
      <c r="T132" s="79"/>
      <c r="U132" s="79"/>
      <c r="V132" s="79"/>
      <c r="W132" s="79"/>
      <c r="X132" s="79"/>
    </row>
    <row r="133" spans="1:24" s="46" customFormat="1" x14ac:dyDescent="0.3">
      <c r="C133" s="72"/>
      <c r="D133" s="72"/>
      <c r="E133" s="82"/>
      <c r="F133" s="82"/>
      <c r="G133" s="72"/>
      <c r="H133" s="74"/>
      <c r="I133" s="72"/>
      <c r="J133" s="75"/>
      <c r="K133" s="79"/>
      <c r="L133" s="79"/>
      <c r="M133" s="72"/>
      <c r="O133" s="72"/>
      <c r="P133" s="75"/>
      <c r="Q133" s="79"/>
      <c r="R133" s="79"/>
      <c r="S133" s="79"/>
      <c r="T133" s="79"/>
      <c r="U133" s="79"/>
      <c r="V133" s="79"/>
      <c r="W133" s="79"/>
      <c r="X133" s="79"/>
    </row>
    <row r="134" spans="1:24" s="46" customFormat="1" x14ac:dyDescent="0.3">
      <c r="C134" s="72"/>
      <c r="D134" s="72"/>
      <c r="E134" s="82"/>
      <c r="F134" s="82"/>
      <c r="G134" s="72"/>
      <c r="H134" s="74"/>
      <c r="I134" s="72"/>
      <c r="J134" s="75"/>
      <c r="K134" s="79"/>
      <c r="L134" s="79"/>
      <c r="M134" s="72"/>
      <c r="O134" s="72"/>
      <c r="P134" s="75"/>
      <c r="Q134" s="79"/>
      <c r="R134" s="79"/>
      <c r="S134" s="79"/>
      <c r="T134" s="79"/>
      <c r="U134" s="79"/>
      <c r="V134" s="79"/>
      <c r="W134" s="79"/>
      <c r="X134" s="79"/>
    </row>
    <row r="135" spans="1:24" s="46" customFormat="1" x14ac:dyDescent="0.3">
      <c r="C135" s="72"/>
      <c r="D135" s="72"/>
      <c r="E135" s="82"/>
      <c r="F135" s="82"/>
      <c r="G135" s="72"/>
      <c r="H135" s="74"/>
      <c r="I135" s="72"/>
      <c r="J135" s="72"/>
      <c r="K135" s="79"/>
      <c r="L135" s="79"/>
      <c r="M135" s="72"/>
      <c r="O135" s="72"/>
      <c r="P135" s="72"/>
      <c r="Q135" s="79"/>
      <c r="R135" s="79"/>
      <c r="S135" s="79"/>
      <c r="T135" s="79"/>
      <c r="U135" s="79"/>
      <c r="V135" s="79"/>
      <c r="W135" s="79"/>
      <c r="X135" s="79"/>
    </row>
    <row r="136" spans="1:24" s="46" customFormat="1" x14ac:dyDescent="0.3">
      <c r="C136" s="72"/>
      <c r="D136" s="72"/>
      <c r="F136" s="79"/>
      <c r="G136" s="72"/>
      <c r="H136" s="74"/>
      <c r="I136" s="72"/>
      <c r="J136" s="75"/>
      <c r="K136" s="79"/>
      <c r="L136" s="79"/>
      <c r="M136" s="72"/>
      <c r="O136" s="72"/>
      <c r="P136" s="75"/>
      <c r="Q136" s="79"/>
      <c r="R136" s="79"/>
      <c r="S136" s="79"/>
      <c r="T136" s="79"/>
      <c r="U136" s="79"/>
      <c r="V136" s="79"/>
      <c r="W136" s="79"/>
      <c r="X136" s="79"/>
    </row>
    <row r="137" spans="1:24" s="46" customFormat="1" x14ac:dyDescent="0.3">
      <c r="C137" s="72"/>
      <c r="D137" s="72"/>
      <c r="E137" s="79"/>
      <c r="F137" s="79"/>
      <c r="G137" s="72"/>
      <c r="H137" s="74"/>
      <c r="I137" s="72"/>
      <c r="J137" s="72"/>
      <c r="K137" s="79"/>
      <c r="L137" s="79"/>
      <c r="M137" s="72"/>
      <c r="O137" s="72"/>
      <c r="P137" s="72"/>
      <c r="Q137" s="79"/>
      <c r="R137" s="79"/>
      <c r="S137" s="79"/>
      <c r="T137" s="79"/>
      <c r="U137" s="79"/>
      <c r="V137" s="79"/>
      <c r="W137" s="79"/>
      <c r="X137" s="79"/>
    </row>
    <row r="138" spans="1:24" s="46" customFormat="1" x14ac:dyDescent="0.3">
      <c r="C138" s="72"/>
      <c r="D138" s="72"/>
      <c r="E138" s="79"/>
      <c r="F138" s="79"/>
      <c r="G138" s="72"/>
      <c r="H138" s="74"/>
      <c r="I138" s="72"/>
      <c r="J138" s="72"/>
      <c r="K138" s="79"/>
      <c r="L138" s="79"/>
      <c r="M138" s="72"/>
      <c r="O138" s="72"/>
      <c r="P138" s="72"/>
      <c r="Q138" s="79"/>
      <c r="R138" s="79"/>
      <c r="S138" s="79"/>
      <c r="T138" s="79"/>
      <c r="U138" s="79"/>
      <c r="V138" s="79"/>
      <c r="W138" s="79"/>
      <c r="X138" s="79"/>
    </row>
    <row r="139" spans="1:24" s="46" customFormat="1" x14ac:dyDescent="0.3">
      <c r="C139" s="72"/>
      <c r="D139" s="72"/>
      <c r="E139" s="79"/>
      <c r="F139" s="79"/>
      <c r="G139" s="72"/>
      <c r="H139" s="74"/>
      <c r="I139" s="72"/>
      <c r="J139" s="72"/>
      <c r="K139" s="79"/>
      <c r="L139" s="79"/>
      <c r="M139" s="72"/>
      <c r="O139" s="72"/>
      <c r="P139" s="72"/>
      <c r="Q139" s="79"/>
      <c r="R139" s="79"/>
      <c r="S139" s="79"/>
      <c r="T139" s="79"/>
      <c r="U139" s="79"/>
      <c r="V139" s="79"/>
      <c r="W139" s="79"/>
      <c r="X139" s="79"/>
    </row>
    <row r="140" spans="1:24" s="46" customFormat="1" x14ac:dyDescent="0.3">
      <c r="C140" s="72"/>
      <c r="D140" s="72"/>
      <c r="E140" s="79"/>
      <c r="F140" s="79"/>
      <c r="G140" s="72"/>
      <c r="H140" s="74"/>
      <c r="I140" s="72"/>
      <c r="J140" s="72"/>
      <c r="K140" s="79"/>
      <c r="L140" s="79"/>
      <c r="M140" s="72"/>
      <c r="O140" s="72"/>
      <c r="P140" s="72"/>
      <c r="Q140" s="79"/>
      <c r="R140" s="79"/>
      <c r="S140" s="79"/>
      <c r="T140" s="79"/>
      <c r="U140" s="79"/>
      <c r="V140" s="79"/>
      <c r="W140" s="79"/>
      <c r="X140" s="79"/>
    </row>
    <row r="141" spans="1:24" s="46" customFormat="1" x14ac:dyDescent="0.3">
      <c r="A141" s="80"/>
      <c r="B141" s="80"/>
      <c r="C141" s="85"/>
      <c r="D141" s="85"/>
      <c r="E141" s="82"/>
      <c r="F141" s="82"/>
      <c r="G141" s="72"/>
      <c r="H141" s="86"/>
      <c r="I141" s="85"/>
      <c r="J141" s="85"/>
      <c r="K141" s="82"/>
      <c r="L141" s="82"/>
      <c r="M141" s="85"/>
      <c r="O141" s="85"/>
      <c r="P141" s="85"/>
      <c r="Q141" s="82"/>
      <c r="R141" s="82"/>
      <c r="S141" s="82"/>
      <c r="T141" s="82"/>
      <c r="U141" s="82"/>
      <c r="V141" s="82"/>
      <c r="W141" s="82"/>
      <c r="X141" s="82"/>
    </row>
    <row r="142" spans="1:24" s="46" customFormat="1" x14ac:dyDescent="0.3">
      <c r="C142" s="72"/>
      <c r="D142" s="72"/>
      <c r="E142" s="79"/>
      <c r="F142" s="79"/>
      <c r="G142" s="72"/>
      <c r="H142" s="74"/>
      <c r="I142" s="72"/>
      <c r="J142" s="72"/>
      <c r="K142" s="79"/>
      <c r="L142" s="79"/>
      <c r="M142" s="72"/>
      <c r="O142" s="72"/>
      <c r="P142" s="72"/>
      <c r="Q142" s="79"/>
      <c r="R142" s="79"/>
      <c r="S142" s="79"/>
      <c r="T142" s="79"/>
      <c r="U142" s="79"/>
      <c r="V142" s="79"/>
      <c r="W142" s="79"/>
      <c r="X142" s="79"/>
    </row>
    <row r="143" spans="1:24" s="46" customFormat="1" x14ac:dyDescent="0.3">
      <c r="C143" s="72"/>
      <c r="D143" s="72"/>
      <c r="E143" s="79"/>
      <c r="F143" s="79"/>
      <c r="G143" s="72"/>
      <c r="H143" s="74"/>
      <c r="I143" s="72"/>
      <c r="J143" s="72"/>
      <c r="K143" s="79"/>
      <c r="L143" s="79"/>
      <c r="M143" s="72"/>
      <c r="O143" s="72"/>
      <c r="P143" s="72"/>
      <c r="Q143" s="79"/>
      <c r="R143" s="79"/>
      <c r="S143" s="79"/>
      <c r="T143" s="79"/>
      <c r="U143" s="79"/>
      <c r="V143" s="79"/>
      <c r="W143" s="79"/>
      <c r="X143" s="79"/>
    </row>
    <row r="144" spans="1:24" s="46" customFormat="1" x14ac:dyDescent="0.3">
      <c r="C144" s="72"/>
      <c r="D144" s="72"/>
      <c r="E144" s="79"/>
      <c r="F144" s="79"/>
      <c r="G144" s="72"/>
      <c r="H144" s="74"/>
      <c r="I144" s="72"/>
      <c r="J144" s="72"/>
      <c r="K144" s="79"/>
      <c r="L144" s="79"/>
      <c r="M144" s="72"/>
      <c r="O144" s="72"/>
      <c r="P144" s="72"/>
      <c r="Q144" s="79"/>
      <c r="R144" s="79"/>
      <c r="S144" s="79"/>
      <c r="T144" s="79"/>
      <c r="U144" s="79"/>
      <c r="V144" s="79"/>
      <c r="W144" s="79"/>
      <c r="X144" s="79"/>
    </row>
    <row r="145" spans="3:24" s="46" customFormat="1" x14ac:dyDescent="0.3">
      <c r="C145" s="72"/>
      <c r="D145" s="72"/>
      <c r="E145" s="79"/>
      <c r="F145" s="79"/>
      <c r="G145" s="72"/>
      <c r="H145" s="74"/>
      <c r="I145" s="72"/>
      <c r="J145" s="72"/>
      <c r="K145" s="79"/>
      <c r="L145" s="79"/>
      <c r="M145" s="72"/>
      <c r="O145" s="72"/>
      <c r="P145" s="72"/>
      <c r="Q145" s="79"/>
      <c r="R145" s="79"/>
      <c r="S145" s="79"/>
      <c r="T145" s="79"/>
      <c r="U145" s="79"/>
      <c r="V145" s="79"/>
      <c r="W145" s="79"/>
      <c r="X145" s="79"/>
    </row>
    <row r="146" spans="3:24" s="46" customFormat="1" x14ac:dyDescent="0.3">
      <c r="C146" s="72"/>
      <c r="D146" s="72"/>
      <c r="E146" s="79"/>
      <c r="F146" s="79"/>
      <c r="G146" s="72"/>
      <c r="H146" s="74"/>
      <c r="I146" s="72"/>
      <c r="J146" s="72"/>
      <c r="K146" s="79"/>
      <c r="L146" s="79"/>
      <c r="M146" s="72"/>
      <c r="O146" s="72"/>
      <c r="P146" s="72"/>
      <c r="Q146" s="79"/>
      <c r="R146" s="79"/>
      <c r="S146" s="79"/>
      <c r="T146" s="79"/>
      <c r="U146" s="79"/>
      <c r="V146" s="79"/>
      <c r="W146" s="79"/>
      <c r="X146" s="79"/>
    </row>
    <row r="147" spans="3:24" s="46" customFormat="1" x14ac:dyDescent="0.3">
      <c r="C147" s="72"/>
      <c r="D147" s="72"/>
      <c r="E147" s="79"/>
      <c r="F147" s="79"/>
      <c r="G147" s="72"/>
      <c r="H147" s="74"/>
      <c r="I147" s="72"/>
      <c r="J147" s="72"/>
      <c r="K147" s="79"/>
      <c r="L147" s="79"/>
      <c r="M147" s="72"/>
      <c r="O147" s="72"/>
      <c r="P147" s="72"/>
      <c r="Q147" s="79"/>
      <c r="R147" s="79"/>
      <c r="S147" s="79"/>
      <c r="T147" s="79"/>
      <c r="U147" s="79"/>
      <c r="V147" s="79"/>
      <c r="W147" s="79"/>
      <c r="X147" s="79"/>
    </row>
    <row r="148" spans="3:24" s="46" customFormat="1" x14ac:dyDescent="0.3">
      <c r="C148" s="72"/>
      <c r="D148" s="72"/>
      <c r="E148" s="79"/>
      <c r="F148" s="79"/>
      <c r="G148" s="72"/>
      <c r="H148" s="74"/>
      <c r="I148" s="72"/>
      <c r="J148" s="72"/>
      <c r="K148" s="79"/>
      <c r="L148" s="79"/>
      <c r="M148" s="72"/>
      <c r="O148" s="72"/>
      <c r="P148" s="72"/>
      <c r="Q148" s="79"/>
      <c r="R148" s="79"/>
      <c r="S148" s="79"/>
      <c r="T148" s="79"/>
      <c r="U148" s="79"/>
      <c r="V148" s="79"/>
      <c r="W148" s="79"/>
      <c r="X148" s="79"/>
    </row>
    <row r="149" spans="3:24" s="46" customFormat="1" x14ac:dyDescent="0.3">
      <c r="C149" s="72"/>
      <c r="D149" s="72"/>
      <c r="E149" s="79"/>
      <c r="F149" s="79"/>
      <c r="G149" s="72"/>
      <c r="H149" s="74"/>
      <c r="I149" s="72"/>
      <c r="J149" s="72"/>
      <c r="K149" s="79"/>
      <c r="L149" s="79"/>
      <c r="M149" s="72"/>
      <c r="O149" s="72"/>
      <c r="P149" s="72"/>
      <c r="Q149" s="79"/>
      <c r="R149" s="79"/>
      <c r="S149" s="79"/>
      <c r="T149" s="79"/>
      <c r="U149" s="79"/>
      <c r="V149" s="79"/>
      <c r="W149" s="79"/>
      <c r="X149" s="79"/>
    </row>
    <row r="150" spans="3:24" s="46" customFormat="1" x14ac:dyDescent="0.3">
      <c r="C150" s="72"/>
      <c r="D150" s="72"/>
      <c r="E150" s="79"/>
      <c r="F150" s="79"/>
      <c r="G150" s="72"/>
      <c r="H150" s="74"/>
      <c r="I150" s="72"/>
      <c r="J150" s="72"/>
      <c r="K150" s="79"/>
      <c r="L150" s="79"/>
      <c r="M150" s="72"/>
      <c r="O150" s="72"/>
      <c r="P150" s="72"/>
      <c r="Q150" s="79"/>
      <c r="R150" s="79"/>
      <c r="S150" s="79"/>
      <c r="T150" s="79"/>
      <c r="U150" s="79"/>
      <c r="V150" s="79"/>
      <c r="W150" s="79"/>
      <c r="X150" s="79"/>
    </row>
    <row r="151" spans="3:24" s="46" customFormat="1" x14ac:dyDescent="0.3">
      <c r="C151" s="72"/>
      <c r="D151" s="72"/>
      <c r="E151" s="79"/>
      <c r="F151" s="79"/>
      <c r="G151" s="72"/>
      <c r="H151" s="74"/>
      <c r="I151" s="72"/>
      <c r="J151" s="72"/>
      <c r="K151" s="79"/>
      <c r="L151" s="79"/>
      <c r="M151" s="72"/>
      <c r="O151" s="72"/>
      <c r="P151" s="72"/>
      <c r="Q151" s="79"/>
      <c r="R151" s="79"/>
      <c r="S151" s="79"/>
      <c r="T151" s="79"/>
      <c r="U151" s="79"/>
      <c r="V151" s="79"/>
      <c r="W151" s="79"/>
      <c r="X151" s="79"/>
    </row>
    <row r="152" spans="3:24" s="46" customFormat="1" x14ac:dyDescent="0.3">
      <c r="C152" s="72"/>
      <c r="D152" s="72"/>
      <c r="E152" s="79"/>
      <c r="F152" s="79"/>
      <c r="G152" s="72"/>
      <c r="H152" s="74"/>
      <c r="I152" s="72"/>
      <c r="J152" s="72"/>
      <c r="K152" s="79"/>
      <c r="L152" s="79"/>
      <c r="M152" s="72"/>
      <c r="O152" s="72"/>
      <c r="P152" s="72"/>
      <c r="Q152" s="79"/>
      <c r="R152" s="79"/>
      <c r="S152" s="79"/>
      <c r="T152" s="79"/>
      <c r="U152" s="79"/>
      <c r="V152" s="79"/>
      <c r="W152" s="79"/>
      <c r="X152" s="79"/>
    </row>
    <row r="153" spans="3:24" s="46" customFormat="1" x14ac:dyDescent="0.3">
      <c r="C153" s="72"/>
      <c r="D153" s="72"/>
      <c r="E153" s="79"/>
      <c r="F153" s="79"/>
      <c r="G153" s="72"/>
      <c r="H153" s="74"/>
      <c r="I153" s="72"/>
      <c r="J153" s="72"/>
      <c r="K153" s="79"/>
      <c r="L153" s="79"/>
      <c r="M153" s="72"/>
      <c r="O153" s="72"/>
      <c r="P153" s="72"/>
      <c r="Q153" s="79"/>
      <c r="R153" s="79"/>
      <c r="S153" s="79"/>
      <c r="T153" s="79"/>
      <c r="U153" s="79"/>
      <c r="V153" s="79"/>
      <c r="W153" s="79"/>
      <c r="X153" s="79"/>
    </row>
    <row r="154" spans="3:24" s="46" customFormat="1" x14ac:dyDescent="0.3">
      <c r="C154" s="72"/>
      <c r="D154" s="72"/>
      <c r="E154" s="79"/>
      <c r="F154" s="79"/>
      <c r="G154" s="72"/>
      <c r="H154" s="74"/>
      <c r="I154" s="72"/>
      <c r="J154" s="72"/>
      <c r="K154" s="79"/>
      <c r="L154" s="79"/>
      <c r="M154" s="72"/>
      <c r="O154" s="72"/>
      <c r="P154" s="72"/>
      <c r="Q154" s="79"/>
      <c r="R154" s="79"/>
      <c r="S154" s="79"/>
      <c r="T154" s="79"/>
      <c r="U154" s="79"/>
      <c r="V154" s="79"/>
      <c r="W154" s="79"/>
      <c r="X154" s="79"/>
    </row>
    <row r="155" spans="3:24" s="46" customFormat="1" x14ac:dyDescent="0.3">
      <c r="C155" s="72"/>
      <c r="D155" s="72"/>
      <c r="E155" s="79"/>
      <c r="F155" s="79"/>
      <c r="G155" s="72"/>
      <c r="H155" s="74"/>
      <c r="I155" s="72"/>
      <c r="J155" s="72"/>
      <c r="K155" s="79"/>
      <c r="L155" s="79"/>
      <c r="M155" s="72"/>
      <c r="O155" s="72"/>
      <c r="P155" s="72"/>
      <c r="Q155" s="79"/>
      <c r="R155" s="79"/>
      <c r="S155" s="79"/>
      <c r="T155" s="79"/>
      <c r="U155" s="79"/>
      <c r="V155" s="79"/>
      <c r="W155" s="79"/>
      <c r="X155" s="79"/>
    </row>
    <row r="156" spans="3:24" s="46" customFormat="1" x14ac:dyDescent="0.3">
      <c r="C156" s="72"/>
      <c r="D156" s="72"/>
      <c r="E156" s="79"/>
      <c r="F156" s="79"/>
      <c r="G156" s="72"/>
      <c r="H156" s="74"/>
      <c r="I156" s="72"/>
      <c r="J156" s="72"/>
      <c r="K156" s="79"/>
      <c r="L156" s="79"/>
      <c r="M156" s="72"/>
      <c r="O156" s="72"/>
      <c r="P156" s="72"/>
      <c r="Q156" s="79"/>
      <c r="R156" s="79"/>
      <c r="S156" s="79"/>
      <c r="T156" s="79"/>
      <c r="U156" s="79"/>
      <c r="V156" s="79"/>
      <c r="W156" s="79"/>
      <c r="X156" s="79"/>
    </row>
    <row r="157" spans="3:24" s="46" customFormat="1" x14ac:dyDescent="0.3">
      <c r="C157" s="72"/>
      <c r="D157" s="72"/>
      <c r="E157" s="79"/>
      <c r="F157" s="79"/>
      <c r="G157" s="72"/>
      <c r="H157" s="74"/>
      <c r="I157" s="72"/>
      <c r="J157" s="72"/>
      <c r="K157" s="79"/>
      <c r="L157" s="79"/>
      <c r="M157" s="72"/>
      <c r="O157" s="72"/>
      <c r="P157" s="72"/>
      <c r="Q157" s="79"/>
      <c r="R157" s="79"/>
      <c r="S157" s="79"/>
      <c r="T157" s="79"/>
      <c r="U157" s="79"/>
      <c r="V157" s="79"/>
      <c r="W157" s="79"/>
      <c r="X157" s="79"/>
    </row>
    <row r="158" spans="3:24" s="46" customFormat="1" x14ac:dyDescent="0.3">
      <c r="C158" s="72"/>
      <c r="D158" s="72"/>
      <c r="E158" s="79"/>
      <c r="F158" s="79"/>
      <c r="G158" s="72"/>
      <c r="H158" s="74"/>
      <c r="I158" s="72"/>
      <c r="J158" s="72"/>
      <c r="K158" s="79"/>
      <c r="L158" s="79"/>
      <c r="M158" s="72"/>
      <c r="O158" s="72"/>
      <c r="P158" s="72"/>
      <c r="Q158" s="79"/>
      <c r="R158" s="79"/>
      <c r="S158" s="79"/>
      <c r="T158" s="79"/>
      <c r="U158" s="79"/>
      <c r="V158" s="79"/>
      <c r="W158" s="79"/>
      <c r="X158" s="79"/>
    </row>
    <row r="159" spans="3:24" s="46" customFormat="1" x14ac:dyDescent="0.3">
      <c r="C159" s="72"/>
      <c r="D159" s="72"/>
      <c r="E159" s="79"/>
      <c r="F159" s="79"/>
      <c r="G159" s="72"/>
      <c r="H159" s="74"/>
      <c r="I159" s="72"/>
      <c r="J159" s="72"/>
      <c r="K159" s="79"/>
      <c r="L159" s="79"/>
      <c r="M159" s="72"/>
      <c r="O159" s="72"/>
      <c r="P159" s="72"/>
      <c r="Q159" s="79"/>
      <c r="R159" s="79"/>
      <c r="S159" s="79"/>
      <c r="T159" s="79"/>
      <c r="U159" s="79"/>
      <c r="V159" s="79"/>
      <c r="W159" s="79"/>
      <c r="X159" s="79"/>
    </row>
    <row r="160" spans="3:24" s="46" customFormat="1" x14ac:dyDescent="0.3">
      <c r="C160" s="72"/>
      <c r="D160" s="72"/>
      <c r="E160" s="79"/>
      <c r="F160" s="79"/>
      <c r="G160" s="72"/>
      <c r="H160" s="74"/>
      <c r="I160" s="72"/>
      <c r="J160" s="72"/>
      <c r="K160" s="79"/>
      <c r="L160" s="79"/>
      <c r="M160" s="72"/>
      <c r="O160" s="72"/>
      <c r="P160" s="72"/>
      <c r="Q160" s="79"/>
      <c r="R160" s="79"/>
      <c r="S160" s="79"/>
      <c r="T160" s="79"/>
      <c r="U160" s="79"/>
      <c r="V160" s="79"/>
      <c r="W160" s="79"/>
      <c r="X160" s="79"/>
    </row>
    <row r="161" spans="3:24" s="46" customFormat="1" x14ac:dyDescent="0.3">
      <c r="C161" s="72"/>
      <c r="D161" s="72"/>
      <c r="E161" s="79"/>
      <c r="F161" s="79"/>
      <c r="G161" s="72"/>
      <c r="H161" s="74"/>
      <c r="I161" s="72"/>
      <c r="J161" s="72"/>
      <c r="K161" s="79"/>
      <c r="L161" s="79"/>
      <c r="M161" s="72"/>
      <c r="O161" s="72"/>
      <c r="P161" s="72"/>
      <c r="Q161" s="79"/>
      <c r="R161" s="79"/>
      <c r="S161" s="79"/>
      <c r="T161" s="79"/>
      <c r="U161" s="79"/>
      <c r="V161" s="79"/>
      <c r="W161" s="79"/>
      <c r="X161" s="79"/>
    </row>
    <row r="162" spans="3:24" s="46" customFormat="1" x14ac:dyDescent="0.3">
      <c r="C162" s="72"/>
      <c r="D162" s="72"/>
      <c r="E162" s="79"/>
      <c r="F162" s="79"/>
      <c r="G162" s="72"/>
      <c r="H162" s="74"/>
      <c r="I162" s="72"/>
      <c r="J162" s="72"/>
      <c r="K162" s="79"/>
      <c r="L162" s="79"/>
      <c r="M162" s="72"/>
      <c r="O162" s="72"/>
      <c r="P162" s="72"/>
      <c r="Q162" s="79"/>
      <c r="R162" s="79"/>
      <c r="S162" s="79"/>
      <c r="T162" s="79"/>
      <c r="U162" s="79"/>
      <c r="V162" s="79"/>
      <c r="W162" s="79"/>
      <c r="X162" s="79"/>
    </row>
    <row r="163" spans="3:24" s="46" customFormat="1" x14ac:dyDescent="0.3">
      <c r="C163" s="72"/>
      <c r="D163" s="72"/>
      <c r="E163" s="79"/>
      <c r="F163" s="79"/>
      <c r="G163" s="72"/>
      <c r="H163" s="74"/>
      <c r="I163" s="72"/>
      <c r="J163" s="72"/>
      <c r="K163" s="79"/>
      <c r="L163" s="79"/>
      <c r="M163" s="72"/>
      <c r="O163" s="72"/>
      <c r="P163" s="72"/>
      <c r="Q163" s="79"/>
      <c r="R163" s="79"/>
      <c r="S163" s="79"/>
      <c r="T163" s="79"/>
      <c r="U163" s="79"/>
      <c r="V163" s="79"/>
      <c r="W163" s="79"/>
      <c r="X163" s="79"/>
    </row>
    <row r="164" spans="3:24" s="46" customFormat="1" x14ac:dyDescent="0.3">
      <c r="C164" s="72"/>
      <c r="D164" s="72"/>
      <c r="E164" s="79"/>
      <c r="F164" s="79"/>
      <c r="G164" s="72"/>
      <c r="H164" s="74"/>
      <c r="I164" s="72"/>
      <c r="J164" s="72"/>
      <c r="K164" s="79"/>
      <c r="L164" s="79"/>
      <c r="M164" s="72"/>
      <c r="O164" s="72"/>
      <c r="P164" s="72"/>
      <c r="Q164" s="79"/>
      <c r="R164" s="79"/>
      <c r="S164" s="79"/>
      <c r="T164" s="79"/>
      <c r="U164" s="79"/>
      <c r="V164" s="79"/>
      <c r="W164" s="79"/>
      <c r="X164" s="79"/>
    </row>
    <row r="165" spans="3:24" s="46" customFormat="1" x14ac:dyDescent="0.3">
      <c r="C165" s="72"/>
      <c r="D165" s="72"/>
      <c r="E165" s="79"/>
      <c r="F165" s="79"/>
      <c r="G165" s="72"/>
      <c r="H165" s="74"/>
      <c r="I165" s="72"/>
      <c r="J165" s="72"/>
      <c r="K165" s="79"/>
      <c r="L165" s="79"/>
      <c r="M165" s="72"/>
      <c r="O165" s="72"/>
      <c r="P165" s="72"/>
      <c r="Q165" s="79"/>
      <c r="R165" s="79"/>
      <c r="S165" s="79"/>
      <c r="T165" s="79"/>
      <c r="U165" s="79"/>
      <c r="V165" s="79"/>
      <c r="W165" s="79"/>
      <c r="X165" s="79"/>
    </row>
    <row r="166" spans="3:24" s="46" customFormat="1" x14ac:dyDescent="0.3">
      <c r="C166" s="72"/>
      <c r="D166" s="72"/>
      <c r="E166" s="79"/>
      <c r="F166" s="79"/>
      <c r="G166" s="72"/>
      <c r="H166" s="74"/>
      <c r="I166" s="72"/>
      <c r="J166" s="72"/>
      <c r="K166" s="79"/>
      <c r="L166" s="79"/>
      <c r="M166" s="72"/>
      <c r="O166" s="72"/>
      <c r="P166" s="72"/>
      <c r="Q166" s="79"/>
      <c r="R166" s="79"/>
      <c r="S166" s="79"/>
      <c r="T166" s="79"/>
      <c r="U166" s="79"/>
      <c r="V166" s="79"/>
      <c r="W166" s="79"/>
      <c r="X166" s="79"/>
    </row>
    <row r="167" spans="3:24" s="46" customFormat="1" x14ac:dyDescent="0.3">
      <c r="C167" s="72"/>
      <c r="D167" s="72"/>
      <c r="E167" s="79"/>
      <c r="F167" s="79"/>
      <c r="G167" s="72"/>
      <c r="H167" s="74"/>
      <c r="I167" s="72"/>
      <c r="J167" s="72"/>
      <c r="K167" s="79"/>
      <c r="L167" s="79"/>
      <c r="M167" s="72"/>
      <c r="O167" s="72"/>
      <c r="P167" s="72"/>
      <c r="Q167" s="79"/>
      <c r="R167" s="79"/>
      <c r="S167" s="79"/>
      <c r="T167" s="79"/>
      <c r="U167" s="79"/>
      <c r="V167" s="79"/>
      <c r="W167" s="79"/>
      <c r="X167" s="79"/>
    </row>
    <row r="168" spans="3:24" s="46" customFormat="1" x14ac:dyDescent="0.3">
      <c r="C168" s="72"/>
      <c r="D168" s="72"/>
      <c r="E168" s="79"/>
      <c r="F168" s="79"/>
      <c r="G168" s="72"/>
      <c r="H168" s="74"/>
      <c r="I168" s="72"/>
      <c r="J168" s="72"/>
      <c r="K168" s="79"/>
      <c r="L168" s="79"/>
      <c r="M168" s="72"/>
      <c r="O168" s="72"/>
      <c r="P168" s="72"/>
      <c r="Q168" s="79"/>
      <c r="R168" s="79"/>
      <c r="S168" s="79"/>
      <c r="T168" s="79"/>
      <c r="U168" s="79"/>
      <c r="V168" s="79"/>
      <c r="W168" s="79"/>
      <c r="X168" s="79"/>
    </row>
    <row r="169" spans="3:24" s="46" customFormat="1" x14ac:dyDescent="0.3">
      <c r="C169" s="72"/>
      <c r="D169" s="72"/>
      <c r="E169" s="79"/>
      <c r="F169" s="79"/>
      <c r="G169" s="72"/>
      <c r="H169" s="74"/>
      <c r="I169" s="72"/>
      <c r="J169" s="72"/>
      <c r="K169" s="79"/>
      <c r="L169" s="79"/>
      <c r="M169" s="72"/>
      <c r="O169" s="72"/>
      <c r="P169" s="72"/>
      <c r="Q169" s="79"/>
      <c r="R169" s="79"/>
      <c r="S169" s="79"/>
      <c r="T169" s="79"/>
      <c r="U169" s="79"/>
      <c r="V169" s="79"/>
      <c r="W169" s="79"/>
      <c r="X169" s="79"/>
    </row>
    <row r="170" spans="3:24" s="46" customFormat="1" x14ac:dyDescent="0.3">
      <c r="C170" s="72"/>
      <c r="D170" s="72"/>
      <c r="E170" s="79"/>
      <c r="F170" s="79"/>
      <c r="G170" s="72"/>
      <c r="H170" s="74"/>
      <c r="I170" s="72"/>
      <c r="J170" s="72"/>
      <c r="K170" s="79"/>
      <c r="L170" s="79"/>
      <c r="M170" s="72"/>
      <c r="O170" s="72"/>
      <c r="P170" s="72"/>
      <c r="Q170" s="79"/>
      <c r="R170" s="79"/>
      <c r="S170" s="79"/>
      <c r="T170" s="79"/>
      <c r="U170" s="79"/>
      <c r="V170" s="79"/>
      <c r="W170" s="79"/>
      <c r="X170" s="79"/>
    </row>
    <row r="171" spans="3:24" s="46" customFormat="1" x14ac:dyDescent="0.3">
      <c r="C171" s="72"/>
      <c r="D171" s="72"/>
      <c r="E171" s="79"/>
      <c r="F171" s="79"/>
      <c r="G171" s="72"/>
      <c r="H171" s="74"/>
      <c r="I171" s="72"/>
      <c r="J171" s="72"/>
      <c r="K171" s="79"/>
      <c r="L171" s="79"/>
      <c r="M171" s="72"/>
      <c r="O171" s="72"/>
      <c r="P171" s="72"/>
      <c r="Q171" s="79"/>
      <c r="R171" s="79"/>
      <c r="S171" s="79"/>
      <c r="T171" s="79"/>
      <c r="U171" s="79"/>
      <c r="V171" s="79"/>
      <c r="W171" s="79"/>
      <c r="X171" s="79"/>
    </row>
    <row r="172" spans="3:24" s="46" customFormat="1" x14ac:dyDescent="0.3">
      <c r="C172" s="72"/>
      <c r="D172" s="72"/>
      <c r="E172" s="79"/>
      <c r="F172" s="79"/>
      <c r="G172" s="72"/>
      <c r="H172" s="74"/>
      <c r="I172" s="72"/>
      <c r="J172" s="72"/>
      <c r="K172" s="79"/>
      <c r="L172" s="79"/>
      <c r="M172" s="72"/>
      <c r="O172" s="72"/>
      <c r="P172" s="72"/>
      <c r="Q172" s="79"/>
      <c r="R172" s="79"/>
      <c r="S172" s="79"/>
      <c r="T172" s="79"/>
      <c r="U172" s="79"/>
      <c r="V172" s="79"/>
      <c r="W172" s="79"/>
      <c r="X172" s="79"/>
    </row>
    <row r="173" spans="3:24" s="46" customFormat="1" x14ac:dyDescent="0.3">
      <c r="C173" s="72"/>
      <c r="D173" s="72"/>
      <c r="E173" s="79"/>
      <c r="F173" s="79"/>
      <c r="G173" s="72"/>
      <c r="H173" s="74"/>
      <c r="I173" s="72"/>
      <c r="J173" s="72"/>
      <c r="K173" s="79"/>
      <c r="L173" s="79"/>
      <c r="M173" s="72"/>
      <c r="O173" s="72"/>
      <c r="P173" s="72"/>
      <c r="Q173" s="79"/>
      <c r="R173" s="79"/>
      <c r="S173" s="79"/>
      <c r="T173" s="79"/>
      <c r="U173" s="79"/>
      <c r="V173" s="79"/>
      <c r="W173" s="79"/>
      <c r="X173" s="79"/>
    </row>
    <row r="174" spans="3:24" s="46" customFormat="1" x14ac:dyDescent="0.3">
      <c r="C174" s="72"/>
      <c r="D174" s="72"/>
      <c r="E174" s="79"/>
      <c r="F174" s="79"/>
      <c r="G174" s="72"/>
      <c r="H174" s="74"/>
      <c r="I174" s="72"/>
      <c r="J174" s="72"/>
      <c r="K174" s="79"/>
      <c r="L174" s="79"/>
      <c r="M174" s="72"/>
      <c r="O174" s="72"/>
      <c r="P174" s="72"/>
      <c r="Q174" s="79"/>
      <c r="R174" s="79"/>
      <c r="S174" s="79"/>
      <c r="T174" s="79"/>
      <c r="U174" s="79"/>
      <c r="V174" s="79"/>
      <c r="W174" s="79"/>
      <c r="X174" s="79"/>
    </row>
    <row r="175" spans="3:24" s="46" customFormat="1" x14ac:dyDescent="0.3">
      <c r="C175" s="72"/>
      <c r="D175" s="72"/>
      <c r="E175" s="79"/>
      <c r="F175" s="79"/>
      <c r="G175" s="72"/>
      <c r="H175" s="74"/>
      <c r="I175" s="72"/>
      <c r="J175" s="72"/>
      <c r="K175" s="79"/>
      <c r="L175" s="79"/>
      <c r="M175" s="72"/>
      <c r="O175" s="72"/>
      <c r="P175" s="72"/>
      <c r="Q175" s="79"/>
      <c r="R175" s="79"/>
      <c r="S175" s="79"/>
      <c r="T175" s="79"/>
      <c r="U175" s="79"/>
      <c r="V175" s="79"/>
      <c r="W175" s="79"/>
      <c r="X175" s="79"/>
    </row>
    <row r="176" spans="3:24" s="46" customFormat="1" x14ac:dyDescent="0.3">
      <c r="C176" s="72"/>
      <c r="D176" s="72"/>
      <c r="E176" s="79"/>
      <c r="F176" s="79"/>
      <c r="G176" s="72"/>
      <c r="H176" s="74"/>
      <c r="I176" s="72"/>
      <c r="J176" s="72"/>
      <c r="K176" s="79"/>
      <c r="L176" s="79"/>
      <c r="M176" s="72"/>
      <c r="O176" s="72"/>
      <c r="P176" s="72"/>
      <c r="Q176" s="79"/>
      <c r="R176" s="79"/>
      <c r="S176" s="79"/>
      <c r="T176" s="79"/>
      <c r="U176" s="79"/>
      <c r="V176" s="79"/>
      <c r="W176" s="79"/>
      <c r="X176" s="79"/>
    </row>
    <row r="177" spans="3:24" s="46" customFormat="1" x14ac:dyDescent="0.3">
      <c r="C177" s="72"/>
      <c r="D177" s="72"/>
      <c r="E177" s="79"/>
      <c r="F177" s="79"/>
      <c r="G177" s="72"/>
      <c r="H177" s="74"/>
      <c r="I177" s="72"/>
      <c r="J177" s="72"/>
      <c r="K177" s="79"/>
      <c r="L177" s="79"/>
      <c r="M177" s="72"/>
      <c r="O177" s="72"/>
      <c r="P177" s="72"/>
      <c r="Q177" s="79"/>
      <c r="R177" s="79"/>
      <c r="S177" s="79"/>
      <c r="T177" s="79"/>
      <c r="U177" s="79"/>
      <c r="V177" s="79"/>
      <c r="W177" s="79"/>
      <c r="X177" s="79"/>
    </row>
    <row r="178" spans="3:24" s="46" customFormat="1" x14ac:dyDescent="0.3">
      <c r="C178" s="72"/>
      <c r="D178" s="72"/>
      <c r="E178" s="79"/>
      <c r="F178" s="79"/>
      <c r="G178" s="72"/>
      <c r="H178" s="74"/>
      <c r="I178" s="72"/>
      <c r="J178" s="72"/>
      <c r="K178" s="79"/>
      <c r="L178" s="79"/>
      <c r="M178" s="72"/>
      <c r="O178" s="72"/>
      <c r="P178" s="72"/>
      <c r="Q178" s="79"/>
      <c r="R178" s="79"/>
      <c r="S178" s="79"/>
      <c r="T178" s="79"/>
      <c r="U178" s="79"/>
      <c r="V178" s="79"/>
      <c r="W178" s="79"/>
      <c r="X178" s="79"/>
    </row>
    <row r="179" spans="3:24" s="46" customFormat="1" x14ac:dyDescent="0.3">
      <c r="C179" s="72"/>
      <c r="D179" s="72"/>
      <c r="E179" s="79"/>
      <c r="F179" s="79"/>
      <c r="G179" s="72"/>
      <c r="H179" s="74"/>
      <c r="I179" s="72"/>
      <c r="J179" s="72"/>
      <c r="K179" s="79"/>
      <c r="L179" s="79"/>
      <c r="M179" s="72"/>
      <c r="O179" s="72"/>
      <c r="P179" s="72"/>
      <c r="Q179" s="79"/>
      <c r="R179" s="79"/>
      <c r="S179" s="79"/>
      <c r="T179" s="79"/>
      <c r="U179" s="79"/>
      <c r="V179" s="79"/>
      <c r="W179" s="79"/>
      <c r="X179" s="79"/>
    </row>
    <row r="180" spans="3:24" s="46" customFormat="1" x14ac:dyDescent="0.3">
      <c r="C180" s="72"/>
      <c r="D180" s="72"/>
      <c r="E180" s="79"/>
      <c r="F180" s="79"/>
      <c r="G180" s="72"/>
      <c r="H180" s="74"/>
      <c r="I180" s="72"/>
      <c r="J180" s="72"/>
      <c r="K180" s="79"/>
      <c r="L180" s="79"/>
      <c r="M180" s="72"/>
      <c r="O180" s="72"/>
      <c r="P180" s="72"/>
      <c r="Q180" s="79"/>
      <c r="R180" s="79"/>
      <c r="S180" s="79"/>
      <c r="T180" s="79"/>
      <c r="U180" s="79"/>
      <c r="V180" s="79"/>
      <c r="W180" s="79"/>
      <c r="X180" s="79"/>
    </row>
    <row r="181" spans="3:24" s="46" customFormat="1" x14ac:dyDescent="0.3">
      <c r="C181" s="72"/>
      <c r="D181" s="72"/>
      <c r="E181" s="79"/>
      <c r="F181" s="79"/>
      <c r="G181" s="72"/>
      <c r="H181" s="74"/>
      <c r="I181" s="72"/>
      <c r="J181" s="72"/>
      <c r="K181" s="79"/>
      <c r="L181" s="79"/>
      <c r="M181" s="72"/>
      <c r="O181" s="72"/>
      <c r="P181" s="72"/>
      <c r="Q181" s="79"/>
      <c r="R181" s="79"/>
      <c r="S181" s="79"/>
      <c r="T181" s="79"/>
      <c r="U181" s="79"/>
      <c r="V181" s="79"/>
      <c r="W181" s="79"/>
      <c r="X181" s="79"/>
    </row>
    <row r="182" spans="3:24" s="46" customFormat="1" x14ac:dyDescent="0.3">
      <c r="C182" s="72"/>
      <c r="D182" s="72"/>
      <c r="E182" s="79"/>
      <c r="F182" s="79"/>
      <c r="G182" s="72"/>
      <c r="H182" s="74"/>
      <c r="I182" s="72"/>
      <c r="J182" s="72"/>
      <c r="K182" s="79"/>
      <c r="L182" s="79"/>
      <c r="M182" s="72"/>
      <c r="O182" s="72"/>
      <c r="P182" s="72"/>
      <c r="Q182" s="79"/>
      <c r="R182" s="79"/>
      <c r="S182" s="79"/>
      <c r="T182" s="79"/>
      <c r="U182" s="79"/>
      <c r="V182" s="79"/>
      <c r="W182" s="79"/>
      <c r="X182" s="79"/>
    </row>
    <row r="183" spans="3:24" s="46" customFormat="1" x14ac:dyDescent="0.3">
      <c r="C183" s="72"/>
      <c r="D183" s="72"/>
      <c r="E183" s="79"/>
      <c r="F183" s="79"/>
      <c r="G183" s="72"/>
      <c r="H183" s="74"/>
      <c r="I183" s="72"/>
      <c r="J183" s="72"/>
      <c r="K183" s="79"/>
      <c r="L183" s="79"/>
      <c r="M183" s="72"/>
      <c r="O183" s="72"/>
      <c r="P183" s="72"/>
      <c r="Q183" s="79"/>
      <c r="R183" s="79"/>
      <c r="S183" s="79"/>
      <c r="T183" s="79"/>
      <c r="U183" s="79"/>
      <c r="V183" s="79"/>
      <c r="W183" s="79"/>
      <c r="X183" s="79"/>
    </row>
    <row r="184" spans="3:24" s="46" customFormat="1" x14ac:dyDescent="0.3">
      <c r="C184" s="72"/>
      <c r="D184" s="72"/>
      <c r="E184" s="79"/>
      <c r="F184" s="79"/>
      <c r="G184" s="72"/>
      <c r="H184" s="74"/>
      <c r="I184" s="72"/>
      <c r="J184" s="72"/>
      <c r="K184" s="79"/>
      <c r="L184" s="79"/>
      <c r="M184" s="72"/>
      <c r="O184" s="72"/>
      <c r="P184" s="72"/>
      <c r="Q184" s="79"/>
      <c r="R184" s="79"/>
      <c r="S184" s="79"/>
      <c r="T184" s="79"/>
      <c r="U184" s="79"/>
      <c r="V184" s="79"/>
      <c r="W184" s="79"/>
      <c r="X184" s="79"/>
    </row>
    <row r="185" spans="3:24" s="46" customFormat="1" x14ac:dyDescent="0.3">
      <c r="C185" s="72"/>
      <c r="D185" s="72"/>
      <c r="E185" s="79"/>
      <c r="F185" s="79"/>
      <c r="G185" s="72"/>
      <c r="H185" s="74"/>
      <c r="I185" s="72"/>
      <c r="J185" s="72"/>
      <c r="K185" s="79"/>
      <c r="L185" s="79"/>
      <c r="M185" s="72"/>
      <c r="O185" s="72"/>
      <c r="P185" s="72"/>
      <c r="Q185" s="79"/>
      <c r="R185" s="79"/>
      <c r="S185" s="79"/>
      <c r="T185" s="79"/>
      <c r="U185" s="79"/>
      <c r="V185" s="79"/>
      <c r="W185" s="79"/>
      <c r="X185" s="79"/>
    </row>
    <row r="186" spans="3:24" s="46" customFormat="1" x14ac:dyDescent="0.3">
      <c r="C186" s="72"/>
      <c r="D186" s="72"/>
      <c r="E186" s="79"/>
      <c r="F186" s="79"/>
      <c r="G186" s="72"/>
      <c r="H186" s="74"/>
      <c r="I186" s="72"/>
      <c r="J186" s="72"/>
      <c r="K186" s="79"/>
      <c r="L186" s="79"/>
      <c r="M186" s="72"/>
      <c r="O186" s="72"/>
      <c r="P186" s="72"/>
      <c r="Q186" s="79"/>
      <c r="R186" s="79"/>
      <c r="S186" s="79"/>
      <c r="T186" s="79"/>
      <c r="U186" s="79"/>
      <c r="V186" s="79"/>
      <c r="W186" s="79"/>
      <c r="X186" s="79"/>
    </row>
    <row r="187" spans="3:24" s="46" customFormat="1" x14ac:dyDescent="0.3">
      <c r="C187" s="72"/>
      <c r="D187" s="72"/>
      <c r="E187" s="79"/>
      <c r="F187" s="79"/>
      <c r="G187" s="72"/>
      <c r="H187" s="74"/>
      <c r="I187" s="72"/>
      <c r="J187" s="72"/>
      <c r="K187" s="79"/>
      <c r="L187" s="79"/>
      <c r="M187" s="72"/>
      <c r="O187" s="72"/>
      <c r="P187" s="72"/>
      <c r="Q187" s="79"/>
      <c r="R187" s="79"/>
      <c r="S187" s="79"/>
      <c r="T187" s="79"/>
      <c r="U187" s="79"/>
      <c r="V187" s="79"/>
      <c r="W187" s="79"/>
      <c r="X187" s="79"/>
    </row>
    <row r="188" spans="3:24" s="46" customFormat="1" x14ac:dyDescent="0.3">
      <c r="C188" s="72"/>
      <c r="D188" s="72"/>
      <c r="E188" s="79"/>
      <c r="F188" s="79"/>
      <c r="G188" s="72"/>
      <c r="H188" s="74"/>
      <c r="I188" s="72"/>
      <c r="J188" s="72"/>
      <c r="K188" s="79"/>
      <c r="L188" s="79"/>
      <c r="M188" s="72"/>
      <c r="O188" s="72"/>
      <c r="P188" s="72"/>
      <c r="Q188" s="79"/>
      <c r="R188" s="79"/>
      <c r="S188" s="79"/>
      <c r="T188" s="79"/>
      <c r="U188" s="79"/>
      <c r="V188" s="79"/>
      <c r="W188" s="79"/>
      <c r="X188" s="79"/>
    </row>
    <row r="189" spans="3:24" s="46" customFormat="1" x14ac:dyDescent="0.3">
      <c r="C189" s="72"/>
      <c r="D189" s="72"/>
      <c r="E189" s="79"/>
      <c r="F189" s="79"/>
      <c r="G189" s="72"/>
      <c r="H189" s="74"/>
      <c r="I189" s="72"/>
      <c r="J189" s="72"/>
      <c r="K189" s="79"/>
      <c r="L189" s="79"/>
      <c r="M189" s="72"/>
      <c r="O189" s="72"/>
      <c r="P189" s="72"/>
      <c r="Q189" s="79"/>
      <c r="R189" s="79"/>
      <c r="S189" s="79"/>
      <c r="T189" s="79"/>
      <c r="U189" s="79"/>
      <c r="V189" s="79"/>
      <c r="W189" s="79"/>
      <c r="X189" s="79"/>
    </row>
  </sheetData>
  <mergeCells count="13">
    <mergeCell ref="S4:T4"/>
    <mergeCell ref="U4:X4"/>
    <mergeCell ref="A102:O102"/>
    <mergeCell ref="A1:X1"/>
    <mergeCell ref="A2:X2"/>
    <mergeCell ref="A3:X3"/>
    <mergeCell ref="A4:A6"/>
    <mergeCell ref="B4:B6"/>
    <mergeCell ref="C4:F4"/>
    <mergeCell ref="G4:H4"/>
    <mergeCell ref="I4:L4"/>
    <mergeCell ref="M4:N4"/>
    <mergeCell ref="O4:R4"/>
  </mergeCells>
  <printOptions horizontalCentered="1" verticalCentered="1"/>
  <pageMargins left="0.39370078740157483" right="0.39370078740157483" top="0.78740157480314965" bottom="0.39370078740157483" header="0.62992125984251968" footer="0"/>
  <pageSetup scale="74" orientation="landscape" r:id="rId1"/>
  <headerFooter differentFirst="1">
    <oddHeader>&amp;LContinuación de Cuadro No. 9.2 Cobertura Menor de 1 año (Denominador Dosis de BCG Aplicadas en el 2016)</oddHeader>
  </headerFooter>
  <rowBreaks count="2" manualBreakCount="2">
    <brk id="39" max="16383" man="1"/>
    <brk id="7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9FF33"/>
  </sheetPr>
  <dimension ref="A1:X189"/>
  <sheetViews>
    <sheetView view="pageBreakPreview" zoomScale="80" zoomScaleNormal="100" zoomScaleSheetLayoutView="80" workbookViewId="0">
      <selection activeCell="A17" sqref="A17"/>
    </sheetView>
  </sheetViews>
  <sheetFormatPr baseColWidth="10" defaultColWidth="11.44140625" defaultRowHeight="15.6" x14ac:dyDescent="0.3"/>
  <cols>
    <col min="1" max="1" width="26.33203125" style="120" customWidth="1"/>
    <col min="2" max="2" width="9.6640625" style="120" customWidth="1"/>
    <col min="3" max="4" width="5.88671875" style="226" customWidth="1"/>
    <col min="5" max="5" width="5.88671875" style="227" customWidth="1"/>
    <col min="6" max="6" width="6.33203125" style="227" customWidth="1"/>
    <col min="7" max="7" width="5.88671875" style="226" customWidth="1"/>
    <col min="8" max="8" width="5.88671875" style="237" customWidth="1"/>
    <col min="9" max="10" width="5.88671875" style="226" customWidth="1"/>
    <col min="11" max="11" width="5.88671875" style="227" customWidth="1"/>
    <col min="12" max="12" width="6.88671875" style="227" customWidth="1"/>
    <col min="13" max="13" width="5.88671875" style="226" customWidth="1"/>
    <col min="14" max="14" width="5.88671875" style="120" customWidth="1"/>
    <col min="15" max="16" width="5.88671875" style="226" customWidth="1"/>
    <col min="17" max="18" width="5.88671875" style="227" customWidth="1"/>
    <col min="19" max="20" width="5.88671875" style="228" customWidth="1"/>
    <col min="21" max="21" width="6.109375" style="228" customWidth="1"/>
    <col min="22" max="22" width="6.6640625" style="228" customWidth="1"/>
    <col min="23" max="24" width="5.88671875" style="228" customWidth="1"/>
    <col min="25" max="16384" width="11.44140625" style="120"/>
  </cols>
  <sheetData>
    <row r="1" spans="1:24" ht="22.5" customHeight="1" x14ac:dyDescent="0.3">
      <c r="A1" s="119" t="s">
        <v>116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  <c r="X1" s="119"/>
    </row>
    <row r="2" spans="1:24" ht="22.5" customHeight="1" x14ac:dyDescent="0.3">
      <c r="A2" s="119" t="s">
        <v>1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  <c r="X2" s="119"/>
    </row>
    <row r="3" spans="1:24" ht="22.5" customHeight="1" thickBot="1" x14ac:dyDescent="0.35">
      <c r="A3" s="119" t="s">
        <v>117</v>
      </c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  <c r="X3" s="119"/>
    </row>
    <row r="4" spans="1:24" ht="22.5" customHeight="1" x14ac:dyDescent="0.3">
      <c r="A4" s="121" t="s">
        <v>3</v>
      </c>
      <c r="B4" s="122" t="s">
        <v>118</v>
      </c>
      <c r="C4" s="123" t="s">
        <v>5</v>
      </c>
      <c r="D4" s="124"/>
      <c r="E4" s="124"/>
      <c r="F4" s="125"/>
      <c r="G4" s="126" t="s">
        <v>6</v>
      </c>
      <c r="H4" s="127"/>
      <c r="I4" s="128" t="s">
        <v>7</v>
      </c>
      <c r="J4" s="129"/>
      <c r="K4" s="129"/>
      <c r="L4" s="130"/>
      <c r="M4" s="131" t="s">
        <v>8</v>
      </c>
      <c r="N4" s="132"/>
      <c r="O4" s="128" t="s">
        <v>9</v>
      </c>
      <c r="P4" s="129"/>
      <c r="Q4" s="129"/>
      <c r="R4" s="130"/>
      <c r="S4" s="133" t="s">
        <v>10</v>
      </c>
      <c r="T4" s="134"/>
      <c r="U4" s="133" t="s">
        <v>11</v>
      </c>
      <c r="V4" s="135"/>
      <c r="W4" s="135"/>
      <c r="X4" s="136"/>
    </row>
    <row r="5" spans="1:24" ht="22.5" customHeight="1" x14ac:dyDescent="0.3">
      <c r="A5" s="137"/>
      <c r="B5" s="138"/>
      <c r="C5" s="139" t="s">
        <v>12</v>
      </c>
      <c r="D5" s="140" t="s">
        <v>13</v>
      </c>
      <c r="E5" s="141" t="s">
        <v>14</v>
      </c>
      <c r="F5" s="142" t="s">
        <v>15</v>
      </c>
      <c r="G5" s="139" t="s">
        <v>13</v>
      </c>
      <c r="H5" s="143" t="s">
        <v>14</v>
      </c>
      <c r="I5" s="139" t="s">
        <v>16</v>
      </c>
      <c r="J5" s="140" t="s">
        <v>13</v>
      </c>
      <c r="K5" s="141" t="s">
        <v>14</v>
      </c>
      <c r="L5" s="142" t="s">
        <v>15</v>
      </c>
      <c r="M5" s="139" t="s">
        <v>13</v>
      </c>
      <c r="N5" s="144" t="s">
        <v>14</v>
      </c>
      <c r="O5" s="145" t="s">
        <v>17</v>
      </c>
      <c r="P5" s="140" t="s">
        <v>13</v>
      </c>
      <c r="Q5" s="141" t="s">
        <v>14</v>
      </c>
      <c r="R5" s="142" t="s">
        <v>15</v>
      </c>
      <c r="S5" s="145" t="s">
        <v>13</v>
      </c>
      <c r="T5" s="146" t="s">
        <v>14</v>
      </c>
      <c r="U5" s="139" t="s">
        <v>18</v>
      </c>
      <c r="V5" s="140" t="s">
        <v>13</v>
      </c>
      <c r="W5" s="141" t="s">
        <v>14</v>
      </c>
      <c r="X5" s="147" t="s">
        <v>15</v>
      </c>
    </row>
    <row r="6" spans="1:24" ht="22.5" customHeight="1" thickBot="1" x14ac:dyDescent="0.35">
      <c r="A6" s="148"/>
      <c r="B6" s="149"/>
      <c r="C6" s="150" t="s">
        <v>19</v>
      </c>
      <c r="D6" s="151" t="s">
        <v>19</v>
      </c>
      <c r="E6" s="152" t="s">
        <v>20</v>
      </c>
      <c r="F6" s="153" t="s">
        <v>20</v>
      </c>
      <c r="G6" s="150" t="s">
        <v>19</v>
      </c>
      <c r="H6" s="154" t="s">
        <v>20</v>
      </c>
      <c r="I6" s="150" t="s">
        <v>19</v>
      </c>
      <c r="J6" s="151" t="s">
        <v>19</v>
      </c>
      <c r="K6" s="155" t="s">
        <v>20</v>
      </c>
      <c r="L6" s="153" t="s">
        <v>20</v>
      </c>
      <c r="M6" s="150" t="s">
        <v>19</v>
      </c>
      <c r="N6" s="156" t="s">
        <v>20</v>
      </c>
      <c r="O6" s="157" t="s">
        <v>19</v>
      </c>
      <c r="P6" s="151" t="s">
        <v>19</v>
      </c>
      <c r="Q6" s="155" t="s">
        <v>20</v>
      </c>
      <c r="R6" s="153" t="s">
        <v>20</v>
      </c>
      <c r="S6" s="157" t="s">
        <v>19</v>
      </c>
      <c r="T6" s="158" t="s">
        <v>20</v>
      </c>
      <c r="U6" s="150" t="s">
        <v>19</v>
      </c>
      <c r="V6" s="151" t="s">
        <v>19</v>
      </c>
      <c r="W6" s="155" t="s">
        <v>20</v>
      </c>
      <c r="X6" s="159" t="s">
        <v>20</v>
      </c>
    </row>
    <row r="7" spans="1:24" s="169" customFormat="1" ht="18" customHeight="1" thickTop="1" thickBot="1" x14ac:dyDescent="0.3">
      <c r="A7" s="160" t="s">
        <v>21</v>
      </c>
      <c r="B7" s="161">
        <f>+B9+B13+B20+B26+B40+B45+B53+B61+B74+B75+B85+B90+B96+B99+B100</f>
        <v>74246</v>
      </c>
      <c r="C7" s="162">
        <f t="shared" ref="C7:D7" si="0">C9+C13+C20+C26+C40+C45+C53+C61+C74+C75+C85+C90+C96+C99+C100</f>
        <v>53324</v>
      </c>
      <c r="D7" s="163">
        <f t="shared" si="0"/>
        <v>71291</v>
      </c>
      <c r="E7" s="164">
        <f>C7/B7*100</f>
        <v>71.82070414567788</v>
      </c>
      <c r="F7" s="165">
        <f>(D7-C7)/D7*100</f>
        <v>25.202339706274284</v>
      </c>
      <c r="G7" s="161">
        <f>G9+G13+G20+G26+G40+G45+G53+G61+G74+G75+G85+G90+G96+G99+G100</f>
        <v>74246</v>
      </c>
      <c r="H7" s="166">
        <f>G7/B7*100</f>
        <v>100</v>
      </c>
      <c r="I7" s="162">
        <f t="shared" ref="I7:J7" si="1">I9+I13+I20+I26+I40+I45+I53+I61+I74+I75+I85+I90+I96+I99+I100</f>
        <v>53961</v>
      </c>
      <c r="J7" s="163">
        <f t="shared" si="1"/>
        <v>71818</v>
      </c>
      <c r="K7" s="167">
        <f>I7/B7*100</f>
        <v>72.678662823586464</v>
      </c>
      <c r="L7" s="165">
        <f t="shared" ref="L7" si="2">(J7-I7)/J7*100</f>
        <v>24.864240162633322</v>
      </c>
      <c r="M7" s="161">
        <f>M9+M13+M20+M26+M40+M45+M53+M61+M74+M75+M85+M90+M96+M99+M100</f>
        <v>62980</v>
      </c>
      <c r="N7" s="165">
        <f>M7/B7*100</f>
        <v>84.826118578778647</v>
      </c>
      <c r="O7" s="162">
        <f t="shared" ref="O7:P7" si="3">O9+O13+O20+O26+O40+O45+O53+O61+O74+O75+O85+O90+O96+O99+O100</f>
        <v>64934</v>
      </c>
      <c r="P7" s="163">
        <f t="shared" si="3"/>
        <v>72776</v>
      </c>
      <c r="Q7" s="167">
        <f>O7/B7*100</f>
        <v>87.457910190447976</v>
      </c>
      <c r="R7" s="165">
        <f>(P7-O7)/P7*100</f>
        <v>10.775530394635593</v>
      </c>
      <c r="S7" s="161">
        <f>S9+S13+S20+S26+S40+S45+S53+S61+S74+S75+S85+S90+S96+S99+S100</f>
        <v>56361</v>
      </c>
      <c r="T7" s="165">
        <f>S7/B7*100</f>
        <v>75.91116019718234</v>
      </c>
      <c r="U7" s="162">
        <f t="shared" ref="U7:V7" si="4">U9+U13+U20+U26+U40+U45+U53+U61+U74+U75+U85+U90+U96+U99+U100</f>
        <v>68307</v>
      </c>
      <c r="V7" s="163">
        <f t="shared" si="4"/>
        <v>73022</v>
      </c>
      <c r="W7" s="167">
        <f>U7/B7*100</f>
        <v>92.000915874255853</v>
      </c>
      <c r="X7" s="168">
        <f>(V7-U7)/U7*100</f>
        <v>6.9026600494824839</v>
      </c>
    </row>
    <row r="8" spans="1:24" s="169" customFormat="1" ht="5.25" customHeight="1" thickTop="1" x14ac:dyDescent="0.3">
      <c r="A8" s="170"/>
      <c r="B8" s="170"/>
      <c r="C8" s="171"/>
      <c r="D8" s="171"/>
      <c r="E8" s="172"/>
      <c r="F8" s="172"/>
      <c r="G8" s="171"/>
      <c r="H8" s="173"/>
      <c r="I8" s="171"/>
      <c r="J8" s="171"/>
      <c r="K8" s="172"/>
      <c r="L8" s="172"/>
      <c r="M8" s="171"/>
      <c r="N8" s="172"/>
      <c r="O8" s="171"/>
      <c r="P8" s="171"/>
      <c r="Q8" s="172"/>
      <c r="R8" s="172"/>
      <c r="S8" s="171"/>
      <c r="T8" s="172"/>
      <c r="U8" s="171"/>
      <c r="V8" s="171"/>
      <c r="W8" s="172"/>
      <c r="X8" s="172"/>
    </row>
    <row r="9" spans="1:24" s="169" customFormat="1" ht="18" customHeight="1" x14ac:dyDescent="0.25">
      <c r="A9" s="174" t="s">
        <v>22</v>
      </c>
      <c r="B9" s="175">
        <f>SUM(B10:B12)</f>
        <v>5100</v>
      </c>
      <c r="C9" s="176">
        <f>SUM(C10:C12)</f>
        <v>3159</v>
      </c>
      <c r="D9" s="177">
        <f>SUM(D10:D12)</f>
        <v>4589</v>
      </c>
      <c r="E9" s="178">
        <f t="shared" ref="E9:E72" si="5">C9/B9*100</f>
        <v>61.941176470588232</v>
      </c>
      <c r="F9" s="179">
        <f t="shared" ref="F9:F90" si="6">(D9-C9)/D9*100</f>
        <v>31.161473087818699</v>
      </c>
      <c r="G9" s="176">
        <f>SUM(G10:G12)</f>
        <v>5100</v>
      </c>
      <c r="H9" s="180">
        <f t="shared" ref="H9:H72" si="7">G9/B9*100</f>
        <v>100</v>
      </c>
      <c r="I9" s="176">
        <f t="shared" ref="I9:J9" si="8">SUM(I10:I12)</f>
        <v>3227</v>
      </c>
      <c r="J9" s="177">
        <f t="shared" si="8"/>
        <v>4600</v>
      </c>
      <c r="K9" s="178">
        <f t="shared" ref="K9:K72" si="9">I9/B9*100</f>
        <v>63.274509803921561</v>
      </c>
      <c r="L9" s="179">
        <f t="shared" ref="L9:L92" si="10">(J9-I9)/J9*100</f>
        <v>29.84782608695652</v>
      </c>
      <c r="M9" s="176">
        <f>SUM(M10:M12)</f>
        <v>4143</v>
      </c>
      <c r="N9" s="179">
        <f t="shared" ref="N9:N72" si="11">M9/B9*100</f>
        <v>81.235294117647058</v>
      </c>
      <c r="O9" s="176">
        <f t="shared" ref="O9:P9" si="12">SUM(O10:O12)</f>
        <v>3825</v>
      </c>
      <c r="P9" s="177">
        <f t="shared" si="12"/>
        <v>4640</v>
      </c>
      <c r="Q9" s="178">
        <f t="shared" ref="Q9:Q72" si="13">O9/B9*100</f>
        <v>75</v>
      </c>
      <c r="R9" s="179">
        <f t="shared" ref="R9:R72" si="14">(P9-O9)/P9*100</f>
        <v>17.564655172413794</v>
      </c>
      <c r="S9" s="176">
        <f>SUM(S10:S12)</f>
        <v>3038</v>
      </c>
      <c r="T9" s="179">
        <f t="shared" ref="T9:T72" si="15">S9/B9*100</f>
        <v>59.568627450980394</v>
      </c>
      <c r="U9" s="176">
        <f>SUM(U10:U12)</f>
        <v>4113</v>
      </c>
      <c r="V9" s="177">
        <f>SUM(V10:V12)</f>
        <v>4709</v>
      </c>
      <c r="W9" s="178">
        <f t="shared" ref="W9:W72" si="16">U9/B9*100</f>
        <v>80.64705882352942</v>
      </c>
      <c r="X9" s="181">
        <f>(V9-U9)/U9*100</f>
        <v>14.49063943593484</v>
      </c>
    </row>
    <row r="10" spans="1:24" s="195" customFormat="1" ht="18" customHeight="1" x14ac:dyDescent="0.3">
      <c r="A10" s="182" t="s">
        <v>23</v>
      </c>
      <c r="B10" s="183">
        <f>+'[2]Cuadro No.8 Dosis de BCG'!E10</f>
        <v>570</v>
      </c>
      <c r="C10" s="184">
        <v>342</v>
      </c>
      <c r="D10" s="185">
        <v>543</v>
      </c>
      <c r="E10" s="186">
        <f t="shared" si="5"/>
        <v>60</v>
      </c>
      <c r="F10" s="187">
        <f>(D10-C10)/D10*100</f>
        <v>37.016574585635361</v>
      </c>
      <c r="G10" s="188">
        <v>570</v>
      </c>
      <c r="H10" s="189">
        <f t="shared" si="7"/>
        <v>100</v>
      </c>
      <c r="I10" s="190">
        <v>359</v>
      </c>
      <c r="J10" s="191">
        <v>545</v>
      </c>
      <c r="K10" s="186">
        <f t="shared" si="9"/>
        <v>62.982456140350877</v>
      </c>
      <c r="L10" s="187">
        <f>(J10-I10)/J10*100</f>
        <v>34.128440366972477</v>
      </c>
      <c r="M10" s="184">
        <v>402</v>
      </c>
      <c r="N10" s="187">
        <f t="shared" si="11"/>
        <v>70.526315789473685</v>
      </c>
      <c r="O10" s="190">
        <v>449</v>
      </c>
      <c r="P10" s="191">
        <v>553</v>
      </c>
      <c r="Q10" s="186">
        <f t="shared" si="13"/>
        <v>78.771929824561397</v>
      </c>
      <c r="R10" s="187">
        <f>(P10-O10)/P10*100</f>
        <v>18.806509945750452</v>
      </c>
      <c r="S10" s="184">
        <v>311</v>
      </c>
      <c r="T10" s="187">
        <f t="shared" si="15"/>
        <v>54.561403508771932</v>
      </c>
      <c r="U10" s="192">
        <v>471</v>
      </c>
      <c r="V10" s="193">
        <v>558</v>
      </c>
      <c r="W10" s="186">
        <f t="shared" si="16"/>
        <v>82.631578947368425</v>
      </c>
      <c r="X10" s="194">
        <f>(V10-U10)/V10*100</f>
        <v>15.591397849462366</v>
      </c>
    </row>
    <row r="11" spans="1:24" s="195" customFormat="1" ht="18" customHeight="1" x14ac:dyDescent="0.3">
      <c r="A11" s="182" t="s">
        <v>24</v>
      </c>
      <c r="B11" s="183">
        <f>+'[2]Cuadro No.8 Dosis de BCG'!E11</f>
        <v>3917</v>
      </c>
      <c r="C11" s="184">
        <v>2506</v>
      </c>
      <c r="D11" s="185">
        <v>3571</v>
      </c>
      <c r="E11" s="186">
        <f t="shared" si="5"/>
        <v>63.977533826908349</v>
      </c>
      <c r="F11" s="187">
        <f t="shared" si="6"/>
        <v>29.823578829459535</v>
      </c>
      <c r="G11" s="188">
        <v>3917</v>
      </c>
      <c r="H11" s="189">
        <f t="shared" si="7"/>
        <v>100</v>
      </c>
      <c r="I11" s="190">
        <v>2556</v>
      </c>
      <c r="J11" s="191">
        <v>3578</v>
      </c>
      <c r="K11" s="186">
        <f t="shared" si="9"/>
        <v>65.254020934388564</v>
      </c>
      <c r="L11" s="187">
        <f t="shared" si="10"/>
        <v>28.563443264393516</v>
      </c>
      <c r="M11" s="184">
        <v>3269</v>
      </c>
      <c r="N11" s="187">
        <f t="shared" si="11"/>
        <v>83.456727087056422</v>
      </c>
      <c r="O11" s="190">
        <v>2992</v>
      </c>
      <c r="P11" s="191">
        <v>3614</v>
      </c>
      <c r="Q11" s="186">
        <f t="shared" si="13"/>
        <v>76.384988511616029</v>
      </c>
      <c r="R11" s="187">
        <f t="shared" si="14"/>
        <v>17.210846707249587</v>
      </c>
      <c r="S11" s="184">
        <v>2448</v>
      </c>
      <c r="T11" s="187">
        <f t="shared" si="15"/>
        <v>62.496808782231298</v>
      </c>
      <c r="U11" s="192">
        <v>3258</v>
      </c>
      <c r="V11" s="193">
        <v>3679</v>
      </c>
      <c r="W11" s="186">
        <f t="shared" si="16"/>
        <v>83.175899923410782</v>
      </c>
      <c r="X11" s="194">
        <f>(V11-U11)/V11*100</f>
        <v>11.443326991030171</v>
      </c>
    </row>
    <row r="12" spans="1:24" s="195" customFormat="1" ht="15" customHeight="1" x14ac:dyDescent="0.3">
      <c r="A12" s="182" t="s">
        <v>25</v>
      </c>
      <c r="B12" s="183">
        <f>+'[2]Cuadro No.8 Dosis de BCG'!E12</f>
        <v>613</v>
      </c>
      <c r="C12" s="184">
        <v>311</v>
      </c>
      <c r="D12" s="185">
        <v>475</v>
      </c>
      <c r="E12" s="186">
        <f t="shared" si="5"/>
        <v>50.734094616639482</v>
      </c>
      <c r="F12" s="187">
        <f t="shared" si="6"/>
        <v>34.526315789473685</v>
      </c>
      <c r="G12" s="188">
        <v>613</v>
      </c>
      <c r="H12" s="189">
        <f t="shared" si="7"/>
        <v>100</v>
      </c>
      <c r="I12" s="190">
        <v>312</v>
      </c>
      <c r="J12" s="191">
        <v>477</v>
      </c>
      <c r="K12" s="186">
        <f t="shared" si="9"/>
        <v>50.897226753670481</v>
      </c>
      <c r="L12" s="187">
        <f t="shared" si="10"/>
        <v>34.591194968553459</v>
      </c>
      <c r="M12" s="184">
        <v>472</v>
      </c>
      <c r="N12" s="187">
        <f t="shared" si="11"/>
        <v>76.998368678629689</v>
      </c>
      <c r="O12" s="190">
        <v>384</v>
      </c>
      <c r="P12" s="191">
        <v>473</v>
      </c>
      <c r="Q12" s="186">
        <f t="shared" si="13"/>
        <v>62.642740619902114</v>
      </c>
      <c r="R12" s="187">
        <f t="shared" si="14"/>
        <v>18.816067653276956</v>
      </c>
      <c r="S12" s="184">
        <v>279</v>
      </c>
      <c r="T12" s="187">
        <f t="shared" si="15"/>
        <v>45.51386623164764</v>
      </c>
      <c r="U12" s="192">
        <v>384</v>
      </c>
      <c r="V12" s="193">
        <v>472</v>
      </c>
      <c r="W12" s="186">
        <f t="shared" si="16"/>
        <v>62.642740619902114</v>
      </c>
      <c r="X12" s="194">
        <f>(V12-U12)/V12*100</f>
        <v>18.64406779661017</v>
      </c>
    </row>
    <row r="13" spans="1:24" s="169" customFormat="1" ht="18" customHeight="1" x14ac:dyDescent="0.25">
      <c r="A13" s="174" t="s">
        <v>26</v>
      </c>
      <c r="B13" s="175">
        <f>+'[2]Cuadro No.8 Dosis de BCG'!E13</f>
        <v>4105</v>
      </c>
      <c r="C13" s="176">
        <f>SUM(C14:C19)</f>
        <v>3411</v>
      </c>
      <c r="D13" s="177">
        <f>SUM(D14:D19)</f>
        <v>4108</v>
      </c>
      <c r="E13" s="178">
        <f t="shared" si="5"/>
        <v>83.093788063337399</v>
      </c>
      <c r="F13" s="179">
        <f t="shared" si="6"/>
        <v>16.966893865628045</v>
      </c>
      <c r="G13" s="176">
        <f>SUM(G14:G19)</f>
        <v>4105</v>
      </c>
      <c r="H13" s="180">
        <f t="shared" si="7"/>
        <v>100</v>
      </c>
      <c r="I13" s="176">
        <f t="shared" ref="I13:J13" si="17">SUM(I14:I19)</f>
        <v>3423</v>
      </c>
      <c r="J13" s="177">
        <f t="shared" si="17"/>
        <v>4035</v>
      </c>
      <c r="K13" s="178">
        <f t="shared" si="9"/>
        <v>83.386114494518878</v>
      </c>
      <c r="L13" s="179">
        <f t="shared" si="10"/>
        <v>15.167286245353159</v>
      </c>
      <c r="M13" s="176">
        <f>SUM(M14:M19)</f>
        <v>3827</v>
      </c>
      <c r="N13" s="179">
        <f t="shared" si="11"/>
        <v>93.227771010962243</v>
      </c>
      <c r="O13" s="176">
        <f t="shared" ref="O13:P13" si="18">SUM(O14:O19)</f>
        <v>3729</v>
      </c>
      <c r="P13" s="177">
        <f t="shared" si="18"/>
        <v>4082</v>
      </c>
      <c r="Q13" s="178">
        <f t="shared" si="13"/>
        <v>90.840438489646772</v>
      </c>
      <c r="R13" s="179">
        <f t="shared" si="14"/>
        <v>8.6477217050465462</v>
      </c>
      <c r="S13" s="176">
        <f>SUM(S14:S19)</f>
        <v>3257</v>
      </c>
      <c r="T13" s="179">
        <f t="shared" si="15"/>
        <v>79.342265529841654</v>
      </c>
      <c r="U13" s="176">
        <f t="shared" ref="U13:V13" si="19">SUM(U14:U19)</f>
        <v>3963</v>
      </c>
      <c r="V13" s="177">
        <f t="shared" si="19"/>
        <v>4082</v>
      </c>
      <c r="W13" s="178">
        <f t="shared" si="16"/>
        <v>96.540803897685748</v>
      </c>
      <c r="X13" s="181">
        <f>(V13-U13)/V13*100</f>
        <v>2.9152376286134247</v>
      </c>
    </row>
    <row r="14" spans="1:24" s="195" customFormat="1" ht="18" customHeight="1" x14ac:dyDescent="0.3">
      <c r="A14" s="182" t="s">
        <v>27</v>
      </c>
      <c r="B14" s="183">
        <f>+'[2]Cuadro No.8 Dosis de BCG'!E14</f>
        <v>784</v>
      </c>
      <c r="C14" s="184">
        <v>650</v>
      </c>
      <c r="D14" s="185">
        <v>771</v>
      </c>
      <c r="E14" s="186">
        <f t="shared" si="5"/>
        <v>82.908163265306129</v>
      </c>
      <c r="F14" s="187">
        <f t="shared" si="6"/>
        <v>15.693904020752269</v>
      </c>
      <c r="G14" s="188">
        <v>784</v>
      </c>
      <c r="H14" s="189">
        <f t="shared" si="7"/>
        <v>100</v>
      </c>
      <c r="I14" s="190">
        <v>641</v>
      </c>
      <c r="J14" s="191">
        <v>760</v>
      </c>
      <c r="K14" s="186">
        <f t="shared" si="9"/>
        <v>81.760204081632651</v>
      </c>
      <c r="L14" s="187">
        <f t="shared" si="10"/>
        <v>15.657894736842104</v>
      </c>
      <c r="M14" s="184">
        <v>756</v>
      </c>
      <c r="N14" s="187">
        <f t="shared" si="11"/>
        <v>96.428571428571431</v>
      </c>
      <c r="O14" s="190">
        <v>675</v>
      </c>
      <c r="P14" s="191">
        <v>757</v>
      </c>
      <c r="Q14" s="186">
        <f t="shared" si="13"/>
        <v>86.096938775510196</v>
      </c>
      <c r="R14" s="187">
        <f t="shared" si="14"/>
        <v>10.83223249669749</v>
      </c>
      <c r="S14" s="184">
        <v>636</v>
      </c>
      <c r="T14" s="187">
        <f t="shared" si="15"/>
        <v>81.122448979591837</v>
      </c>
      <c r="U14" s="192">
        <v>727</v>
      </c>
      <c r="V14" s="193">
        <v>765</v>
      </c>
      <c r="W14" s="186">
        <f t="shared" si="16"/>
        <v>92.729591836734699</v>
      </c>
      <c r="X14" s="196">
        <f t="shared" ref="X14:X90" si="20">(V14-U14)/V14*100</f>
        <v>4.9673202614379086</v>
      </c>
    </row>
    <row r="15" spans="1:24" s="195" customFormat="1" ht="18" customHeight="1" x14ac:dyDescent="0.3">
      <c r="A15" s="182" t="s">
        <v>28</v>
      </c>
      <c r="B15" s="183">
        <f>+'[2]Cuadro No.8 Dosis de BCG'!E15</f>
        <v>911</v>
      </c>
      <c r="C15" s="184">
        <v>789</v>
      </c>
      <c r="D15" s="185">
        <v>896</v>
      </c>
      <c r="E15" s="186">
        <f t="shared" si="5"/>
        <v>86.608122941822174</v>
      </c>
      <c r="F15" s="187">
        <f>(D15-C15)/D15*100</f>
        <v>11.941964285714286</v>
      </c>
      <c r="G15" s="188">
        <v>911</v>
      </c>
      <c r="H15" s="189">
        <f t="shared" si="7"/>
        <v>100</v>
      </c>
      <c r="I15" s="190">
        <v>797</v>
      </c>
      <c r="J15" s="191">
        <v>885</v>
      </c>
      <c r="K15" s="186">
        <f t="shared" si="9"/>
        <v>87.486278814489566</v>
      </c>
      <c r="L15" s="187">
        <f>(J15-I15)/J15*100</f>
        <v>9.9435028248587578</v>
      </c>
      <c r="M15" s="184">
        <v>880</v>
      </c>
      <c r="N15" s="187">
        <f t="shared" si="11"/>
        <v>96.597145993413832</v>
      </c>
      <c r="O15" s="190">
        <v>832</v>
      </c>
      <c r="P15" s="191">
        <v>935</v>
      </c>
      <c r="Q15" s="186">
        <f t="shared" si="13"/>
        <v>91.328210757409451</v>
      </c>
      <c r="R15" s="187">
        <f>(P15-O15)/P15*100</f>
        <v>11.016042780748663</v>
      </c>
      <c r="S15" s="184">
        <v>706</v>
      </c>
      <c r="T15" s="187">
        <f t="shared" si="15"/>
        <v>77.497255762897908</v>
      </c>
      <c r="U15" s="192">
        <v>870</v>
      </c>
      <c r="V15" s="193">
        <v>892</v>
      </c>
      <c r="W15" s="186">
        <f t="shared" si="16"/>
        <v>95.499451152579582</v>
      </c>
      <c r="X15" s="196">
        <f>(V15-U15)/V15*100</f>
        <v>2.4663677130044843</v>
      </c>
    </row>
    <row r="16" spans="1:24" s="195" customFormat="1" ht="18" customHeight="1" x14ac:dyDescent="0.3">
      <c r="A16" s="182" t="s">
        <v>29</v>
      </c>
      <c r="B16" s="183">
        <f>+'[2]Cuadro No.8 Dosis de BCG'!E16</f>
        <v>427</v>
      </c>
      <c r="C16" s="184">
        <v>358</v>
      </c>
      <c r="D16" s="185">
        <v>459</v>
      </c>
      <c r="E16" s="186">
        <f t="shared" si="5"/>
        <v>83.840749414519905</v>
      </c>
      <c r="F16" s="187">
        <f>(D16-C16)/D16*100</f>
        <v>22.004357298474943</v>
      </c>
      <c r="G16" s="188">
        <v>427</v>
      </c>
      <c r="H16" s="189">
        <f t="shared" si="7"/>
        <v>100</v>
      </c>
      <c r="I16" s="190">
        <v>362</v>
      </c>
      <c r="J16" s="191">
        <v>457</v>
      </c>
      <c r="K16" s="186">
        <f t="shared" si="9"/>
        <v>84.777517564402814</v>
      </c>
      <c r="L16" s="187">
        <f>(J16-I16)/J16*100</f>
        <v>20.787746170678336</v>
      </c>
      <c r="M16" s="184">
        <v>391</v>
      </c>
      <c r="N16" s="187">
        <f t="shared" si="11"/>
        <v>91.569086651053865</v>
      </c>
      <c r="O16" s="190">
        <v>403</v>
      </c>
      <c r="P16" s="191">
        <v>453</v>
      </c>
      <c r="Q16" s="186">
        <f t="shared" si="13"/>
        <v>94.379391100702577</v>
      </c>
      <c r="R16" s="187">
        <f>(P16-O16)/P16*100</f>
        <v>11.037527593818984</v>
      </c>
      <c r="S16" s="184">
        <v>337</v>
      </c>
      <c r="T16" s="187">
        <f t="shared" si="15"/>
        <v>78.922716627634657</v>
      </c>
      <c r="U16" s="192">
        <v>443</v>
      </c>
      <c r="V16" s="193">
        <v>454</v>
      </c>
      <c r="W16" s="186">
        <f t="shared" si="16"/>
        <v>103.74707259953162</v>
      </c>
      <c r="X16" s="196">
        <f>(V16-U16)/V16*100</f>
        <v>2.4229074889867843</v>
      </c>
    </row>
    <row r="17" spans="1:24" s="195" customFormat="1" ht="18" customHeight="1" x14ac:dyDescent="0.3">
      <c r="A17" s="182" t="s">
        <v>30</v>
      </c>
      <c r="B17" s="183">
        <f>+'[2]Cuadro No.8 Dosis de BCG'!E17</f>
        <v>290</v>
      </c>
      <c r="C17" s="184">
        <v>242</v>
      </c>
      <c r="D17" s="185">
        <v>289</v>
      </c>
      <c r="E17" s="186">
        <f t="shared" si="5"/>
        <v>83.448275862068968</v>
      </c>
      <c r="F17" s="187">
        <f t="shared" si="6"/>
        <v>16.262975778546711</v>
      </c>
      <c r="G17" s="188">
        <v>290</v>
      </c>
      <c r="H17" s="189">
        <f t="shared" si="7"/>
        <v>100</v>
      </c>
      <c r="I17" s="190">
        <v>238</v>
      </c>
      <c r="J17" s="191">
        <v>284</v>
      </c>
      <c r="K17" s="186">
        <f t="shared" si="9"/>
        <v>82.068965517241381</v>
      </c>
      <c r="L17" s="187">
        <f t="shared" si="10"/>
        <v>16.197183098591552</v>
      </c>
      <c r="M17" s="184">
        <v>283</v>
      </c>
      <c r="N17" s="187">
        <f t="shared" si="11"/>
        <v>97.586206896551715</v>
      </c>
      <c r="O17" s="190">
        <v>251</v>
      </c>
      <c r="P17" s="191">
        <v>283</v>
      </c>
      <c r="Q17" s="186">
        <f t="shared" si="13"/>
        <v>86.551724137931032</v>
      </c>
      <c r="R17" s="187">
        <f t="shared" si="14"/>
        <v>11.307420494699647</v>
      </c>
      <c r="S17" s="184">
        <v>225</v>
      </c>
      <c r="T17" s="187">
        <f t="shared" si="15"/>
        <v>77.58620689655173</v>
      </c>
      <c r="U17" s="192">
        <v>273</v>
      </c>
      <c r="V17" s="193">
        <v>283</v>
      </c>
      <c r="W17" s="186">
        <f t="shared" si="16"/>
        <v>94.137931034482762</v>
      </c>
      <c r="X17" s="196">
        <f t="shared" si="20"/>
        <v>3.5335689045936398</v>
      </c>
    </row>
    <row r="18" spans="1:24" s="195" customFormat="1" ht="18" customHeight="1" x14ac:dyDescent="0.3">
      <c r="A18" s="182" t="s">
        <v>31</v>
      </c>
      <c r="B18" s="183">
        <f>+'[2]Cuadro No.8 Dosis de BCG'!E18</f>
        <v>78</v>
      </c>
      <c r="C18" s="184">
        <v>90</v>
      </c>
      <c r="D18" s="185">
        <v>102</v>
      </c>
      <c r="E18" s="186">
        <f t="shared" si="5"/>
        <v>115.38461538461537</v>
      </c>
      <c r="F18" s="187">
        <f t="shared" si="6"/>
        <v>11.76470588235294</v>
      </c>
      <c r="G18" s="188">
        <v>78</v>
      </c>
      <c r="H18" s="189">
        <f t="shared" si="7"/>
        <v>100</v>
      </c>
      <c r="I18" s="190">
        <v>86</v>
      </c>
      <c r="J18" s="191">
        <v>99</v>
      </c>
      <c r="K18" s="186">
        <f t="shared" si="9"/>
        <v>110.25641025641026</v>
      </c>
      <c r="L18" s="187">
        <f t="shared" si="10"/>
        <v>13.131313131313133</v>
      </c>
      <c r="M18" s="184">
        <v>91</v>
      </c>
      <c r="N18" s="187">
        <f t="shared" si="11"/>
        <v>116.66666666666667</v>
      </c>
      <c r="O18" s="190">
        <v>94</v>
      </c>
      <c r="P18" s="191">
        <v>97</v>
      </c>
      <c r="Q18" s="186">
        <f t="shared" si="13"/>
        <v>120.51282051282051</v>
      </c>
      <c r="R18" s="187">
        <f t="shared" si="14"/>
        <v>3.0927835051546393</v>
      </c>
      <c r="S18" s="184">
        <v>76</v>
      </c>
      <c r="T18" s="187">
        <f t="shared" si="15"/>
        <v>97.435897435897431</v>
      </c>
      <c r="U18" s="192">
        <v>93</v>
      </c>
      <c r="V18" s="193">
        <v>105</v>
      </c>
      <c r="W18" s="186">
        <f t="shared" si="16"/>
        <v>119.23076923076923</v>
      </c>
      <c r="X18" s="196">
        <f t="shared" si="20"/>
        <v>11.428571428571429</v>
      </c>
    </row>
    <row r="19" spans="1:24" s="195" customFormat="1" ht="18" customHeight="1" x14ac:dyDescent="0.3">
      <c r="A19" s="182" t="s">
        <v>32</v>
      </c>
      <c r="B19" s="183">
        <f>+'[2]Cuadro No.8 Dosis de BCG'!E19</f>
        <v>1615</v>
      </c>
      <c r="C19" s="184">
        <v>1282</v>
      </c>
      <c r="D19" s="185">
        <v>1591</v>
      </c>
      <c r="E19" s="186">
        <f t="shared" si="5"/>
        <v>79.380804953560371</v>
      </c>
      <c r="F19" s="187">
        <f t="shared" si="6"/>
        <v>19.421747328724074</v>
      </c>
      <c r="G19" s="188">
        <v>1615</v>
      </c>
      <c r="H19" s="189">
        <f t="shared" si="7"/>
        <v>100</v>
      </c>
      <c r="I19" s="190">
        <v>1299</v>
      </c>
      <c r="J19" s="191">
        <v>1550</v>
      </c>
      <c r="K19" s="186">
        <f t="shared" si="9"/>
        <v>80.433436532507741</v>
      </c>
      <c r="L19" s="187">
        <f t="shared" si="10"/>
        <v>16.193548387096772</v>
      </c>
      <c r="M19" s="184">
        <v>1426</v>
      </c>
      <c r="N19" s="187">
        <f t="shared" si="11"/>
        <v>88.297213622291025</v>
      </c>
      <c r="O19" s="190">
        <v>1474</v>
      </c>
      <c r="P19" s="191">
        <v>1557</v>
      </c>
      <c r="Q19" s="186">
        <f t="shared" si="13"/>
        <v>91.269349845201248</v>
      </c>
      <c r="R19" s="187">
        <f t="shared" si="14"/>
        <v>5.3307642903018628</v>
      </c>
      <c r="S19" s="184">
        <v>1277</v>
      </c>
      <c r="T19" s="187">
        <f t="shared" si="15"/>
        <v>79.071207430340564</v>
      </c>
      <c r="U19" s="192">
        <v>1557</v>
      </c>
      <c r="V19" s="193">
        <v>1583</v>
      </c>
      <c r="W19" s="186">
        <f t="shared" si="16"/>
        <v>96.408668730650163</v>
      </c>
      <c r="X19" s="196">
        <f t="shared" si="20"/>
        <v>1.6424510423247001</v>
      </c>
    </row>
    <row r="20" spans="1:24" s="169" customFormat="1" ht="18" customHeight="1" x14ac:dyDescent="0.25">
      <c r="A20" s="174" t="s">
        <v>33</v>
      </c>
      <c r="B20" s="175">
        <f>+'[2]Cuadro No.8 Dosis de BCG'!E20</f>
        <v>5755</v>
      </c>
      <c r="C20" s="176">
        <f>SUM(C21:C25)</f>
        <v>3724</v>
      </c>
      <c r="D20" s="177">
        <f>SUM(D21:D25)</f>
        <v>5291</v>
      </c>
      <c r="E20" s="178">
        <f t="shared" si="5"/>
        <v>64.708948740225892</v>
      </c>
      <c r="F20" s="179">
        <f t="shared" si="6"/>
        <v>29.616329616329619</v>
      </c>
      <c r="G20" s="176">
        <f>SUM(G21:G25)</f>
        <v>5755</v>
      </c>
      <c r="H20" s="180">
        <f t="shared" si="7"/>
        <v>100</v>
      </c>
      <c r="I20" s="176">
        <f t="shared" ref="I20:J20" si="21">SUM(I21:I25)</f>
        <v>3751</v>
      </c>
      <c r="J20" s="177">
        <f t="shared" si="21"/>
        <v>5279</v>
      </c>
      <c r="K20" s="178">
        <f t="shared" si="9"/>
        <v>65.178105994787146</v>
      </c>
      <c r="L20" s="179">
        <f t="shared" si="10"/>
        <v>28.944875923470352</v>
      </c>
      <c r="M20" s="176">
        <f>SUM(M21:M25)</f>
        <v>5402</v>
      </c>
      <c r="N20" s="179">
        <f t="shared" si="11"/>
        <v>93.866203301476986</v>
      </c>
      <c r="O20" s="176">
        <f t="shared" ref="O20:P20" si="22">SUM(O21:O25)</f>
        <v>4692</v>
      </c>
      <c r="P20" s="177">
        <f t="shared" si="22"/>
        <v>5255</v>
      </c>
      <c r="Q20" s="178">
        <f t="shared" si="13"/>
        <v>81.529105125977409</v>
      </c>
      <c r="R20" s="179">
        <f t="shared" si="14"/>
        <v>10.713606089438629</v>
      </c>
      <c r="S20" s="176">
        <f>SUM(S21:S25)</f>
        <v>4530</v>
      </c>
      <c r="T20" s="179">
        <f t="shared" si="15"/>
        <v>78.714161598609905</v>
      </c>
      <c r="U20" s="176">
        <f t="shared" ref="U20:V20" si="23">SUM(U21:U25)</f>
        <v>5862</v>
      </c>
      <c r="V20" s="177">
        <f t="shared" si="23"/>
        <v>5449</v>
      </c>
      <c r="W20" s="178">
        <f t="shared" si="16"/>
        <v>101.85925282363162</v>
      </c>
      <c r="X20" s="181">
        <f t="shared" si="20"/>
        <v>-7.5793723619012665</v>
      </c>
    </row>
    <row r="21" spans="1:24" s="195" customFormat="1" ht="18" customHeight="1" x14ac:dyDescent="0.3">
      <c r="A21" s="182" t="s">
        <v>34</v>
      </c>
      <c r="B21" s="183">
        <f>+'[2]Cuadro No.8 Dosis de BCG'!E21</f>
        <v>5114</v>
      </c>
      <c r="C21" s="184">
        <v>3227</v>
      </c>
      <c r="D21" s="185">
        <v>4646</v>
      </c>
      <c r="E21" s="186">
        <f t="shared" si="5"/>
        <v>63.101290574892452</v>
      </c>
      <c r="F21" s="187">
        <f>(D21-C21)/D21*100</f>
        <v>30.542402066293583</v>
      </c>
      <c r="G21" s="188">
        <v>5114</v>
      </c>
      <c r="H21" s="189">
        <f t="shared" si="7"/>
        <v>100</v>
      </c>
      <c r="I21" s="190">
        <v>3242</v>
      </c>
      <c r="J21" s="191">
        <v>4620</v>
      </c>
      <c r="K21" s="186">
        <f t="shared" si="9"/>
        <v>63.394603050449746</v>
      </c>
      <c r="L21" s="187">
        <f>(J21-I21)/J21*100</f>
        <v>29.82683982683983</v>
      </c>
      <c r="M21" s="184">
        <v>4860</v>
      </c>
      <c r="N21" s="187">
        <f t="shared" si="11"/>
        <v>95.033242080563156</v>
      </c>
      <c r="O21" s="190">
        <v>4119</v>
      </c>
      <c r="P21" s="191">
        <v>4602</v>
      </c>
      <c r="Q21" s="186">
        <f t="shared" si="13"/>
        <v>80.543605788032849</v>
      </c>
      <c r="R21" s="187">
        <f>(P21-O21)/P21*100</f>
        <v>10.495436766623207</v>
      </c>
      <c r="S21" s="184">
        <v>3927</v>
      </c>
      <c r="T21" s="187">
        <f t="shared" si="15"/>
        <v>76.789206100899492</v>
      </c>
      <c r="U21" s="192">
        <v>5188</v>
      </c>
      <c r="V21" s="193">
        <v>4759</v>
      </c>
      <c r="W21" s="186">
        <f t="shared" si="16"/>
        <v>101.44700821274932</v>
      </c>
      <c r="X21" s="196">
        <f>(V21-U21)/V21*100</f>
        <v>-9.0144988442950194</v>
      </c>
    </row>
    <row r="22" spans="1:24" s="195" customFormat="1" ht="18" customHeight="1" x14ac:dyDescent="0.3">
      <c r="A22" s="182" t="s">
        <v>35</v>
      </c>
      <c r="B22" s="183">
        <f>+'[2]Cuadro No.8 Dosis de BCG'!E22</f>
        <v>193</v>
      </c>
      <c r="C22" s="184">
        <v>112</v>
      </c>
      <c r="D22" s="185">
        <v>127</v>
      </c>
      <c r="E22" s="186">
        <f t="shared" si="5"/>
        <v>58.031088082901547</v>
      </c>
      <c r="F22" s="187">
        <f t="shared" si="6"/>
        <v>11.811023622047244</v>
      </c>
      <c r="G22" s="188">
        <v>193</v>
      </c>
      <c r="H22" s="189">
        <f t="shared" si="7"/>
        <v>100</v>
      </c>
      <c r="I22" s="190">
        <v>110</v>
      </c>
      <c r="J22" s="191">
        <v>130</v>
      </c>
      <c r="K22" s="186">
        <f t="shared" si="9"/>
        <v>56.994818652849744</v>
      </c>
      <c r="L22" s="187">
        <f t="shared" si="10"/>
        <v>15.384615384615385</v>
      </c>
      <c r="M22" s="184">
        <v>169</v>
      </c>
      <c r="N22" s="187">
        <f t="shared" si="11"/>
        <v>87.564766839378237</v>
      </c>
      <c r="O22" s="190">
        <v>109</v>
      </c>
      <c r="P22" s="191">
        <v>126</v>
      </c>
      <c r="Q22" s="186">
        <f t="shared" si="13"/>
        <v>56.476683937823836</v>
      </c>
      <c r="R22" s="187">
        <f t="shared" si="14"/>
        <v>13.492063492063492</v>
      </c>
      <c r="S22" s="184">
        <v>110</v>
      </c>
      <c r="T22" s="187">
        <f t="shared" si="15"/>
        <v>56.994818652849744</v>
      </c>
      <c r="U22" s="192">
        <v>146</v>
      </c>
      <c r="V22" s="193">
        <v>143</v>
      </c>
      <c r="W22" s="186">
        <f t="shared" si="16"/>
        <v>75.647668393782382</v>
      </c>
      <c r="X22" s="196">
        <f t="shared" si="20"/>
        <v>-2.0979020979020979</v>
      </c>
    </row>
    <row r="23" spans="1:24" s="195" customFormat="1" ht="18" customHeight="1" x14ac:dyDescent="0.3">
      <c r="A23" s="182" t="s">
        <v>36</v>
      </c>
      <c r="B23" s="183">
        <f>+'[2]Cuadro No.8 Dosis de BCG'!E23</f>
        <v>213</v>
      </c>
      <c r="C23" s="184">
        <v>159</v>
      </c>
      <c r="D23" s="185">
        <v>231</v>
      </c>
      <c r="E23" s="186">
        <f t="shared" si="5"/>
        <v>74.647887323943664</v>
      </c>
      <c r="F23" s="187">
        <f>(D23-C23)/D23*100</f>
        <v>31.168831168831169</v>
      </c>
      <c r="G23" s="188">
        <v>213</v>
      </c>
      <c r="H23" s="189">
        <f t="shared" si="7"/>
        <v>100</v>
      </c>
      <c r="I23" s="190">
        <v>174</v>
      </c>
      <c r="J23" s="191">
        <v>234</v>
      </c>
      <c r="K23" s="186">
        <f t="shared" si="9"/>
        <v>81.690140845070431</v>
      </c>
      <c r="L23" s="187">
        <f>(J23-I23)/J23*100</f>
        <v>25.641025641025639</v>
      </c>
      <c r="M23" s="184">
        <v>163</v>
      </c>
      <c r="N23" s="187">
        <f t="shared" si="11"/>
        <v>76.525821596244143</v>
      </c>
      <c r="O23" s="190">
        <v>189</v>
      </c>
      <c r="P23" s="191">
        <v>243</v>
      </c>
      <c r="Q23" s="186">
        <f t="shared" si="13"/>
        <v>88.732394366197184</v>
      </c>
      <c r="R23" s="187">
        <f>(P23-O23)/P23*100</f>
        <v>22.222222222222221</v>
      </c>
      <c r="S23" s="184">
        <v>180</v>
      </c>
      <c r="T23" s="187">
        <f t="shared" si="15"/>
        <v>84.507042253521121</v>
      </c>
      <c r="U23" s="192">
        <v>211</v>
      </c>
      <c r="V23" s="193">
        <v>248</v>
      </c>
      <c r="W23" s="186">
        <f t="shared" si="16"/>
        <v>99.061032863849761</v>
      </c>
      <c r="X23" s="196">
        <f>(V23-U23)/V23*100</f>
        <v>14.919354838709678</v>
      </c>
    </row>
    <row r="24" spans="1:24" s="195" customFormat="1" ht="18" customHeight="1" x14ac:dyDescent="0.3">
      <c r="A24" s="182" t="s">
        <v>37</v>
      </c>
      <c r="B24" s="183">
        <f>+'[2]Cuadro No.8 Dosis de BCG'!E24</f>
        <v>177</v>
      </c>
      <c r="C24" s="184">
        <v>178</v>
      </c>
      <c r="D24" s="185">
        <v>209</v>
      </c>
      <c r="E24" s="186">
        <f t="shared" si="5"/>
        <v>100.56497175141243</v>
      </c>
      <c r="F24" s="187">
        <f t="shared" si="6"/>
        <v>14.832535885167463</v>
      </c>
      <c r="G24" s="188">
        <v>177</v>
      </c>
      <c r="H24" s="189">
        <f t="shared" si="7"/>
        <v>100</v>
      </c>
      <c r="I24" s="190">
        <v>177</v>
      </c>
      <c r="J24" s="191">
        <v>217</v>
      </c>
      <c r="K24" s="186">
        <f t="shared" si="9"/>
        <v>100</v>
      </c>
      <c r="L24" s="187">
        <f t="shared" si="10"/>
        <v>18.433179723502306</v>
      </c>
      <c r="M24" s="184">
        <v>158</v>
      </c>
      <c r="N24" s="187">
        <f t="shared" si="11"/>
        <v>89.265536723163848</v>
      </c>
      <c r="O24" s="190">
        <v>208</v>
      </c>
      <c r="P24" s="191">
        <v>218</v>
      </c>
      <c r="Q24" s="186">
        <f t="shared" si="13"/>
        <v>117.51412429378531</v>
      </c>
      <c r="R24" s="187">
        <f t="shared" si="14"/>
        <v>4.5871559633027523</v>
      </c>
      <c r="S24" s="184">
        <v>246</v>
      </c>
      <c r="T24" s="187">
        <f t="shared" si="15"/>
        <v>138.98305084745763</v>
      </c>
      <c r="U24" s="192">
        <v>242</v>
      </c>
      <c r="V24" s="193">
        <v>226</v>
      </c>
      <c r="W24" s="186">
        <f t="shared" si="16"/>
        <v>136.72316384180792</v>
      </c>
      <c r="X24" s="196">
        <f t="shared" si="20"/>
        <v>-7.0796460176991154</v>
      </c>
    </row>
    <row r="25" spans="1:24" s="195" customFormat="1" ht="18" customHeight="1" x14ac:dyDescent="0.3">
      <c r="A25" s="182" t="s">
        <v>38</v>
      </c>
      <c r="B25" s="183">
        <f>+'[2]Cuadro No.8 Dosis de BCG'!E25</f>
        <v>58</v>
      </c>
      <c r="C25" s="184">
        <v>48</v>
      </c>
      <c r="D25" s="185">
        <v>78</v>
      </c>
      <c r="E25" s="186">
        <f t="shared" si="5"/>
        <v>82.758620689655174</v>
      </c>
      <c r="F25" s="187">
        <f t="shared" si="6"/>
        <v>38.461538461538467</v>
      </c>
      <c r="G25" s="188">
        <v>58</v>
      </c>
      <c r="H25" s="189">
        <f t="shared" si="7"/>
        <v>100</v>
      </c>
      <c r="I25" s="190">
        <v>48</v>
      </c>
      <c r="J25" s="191">
        <v>78</v>
      </c>
      <c r="K25" s="186">
        <f t="shared" si="9"/>
        <v>82.758620689655174</v>
      </c>
      <c r="L25" s="187">
        <f t="shared" si="10"/>
        <v>38.461538461538467</v>
      </c>
      <c r="M25" s="184">
        <v>52</v>
      </c>
      <c r="N25" s="187">
        <f t="shared" si="11"/>
        <v>89.65517241379311</v>
      </c>
      <c r="O25" s="190">
        <v>67</v>
      </c>
      <c r="P25" s="191">
        <v>66</v>
      </c>
      <c r="Q25" s="186">
        <f t="shared" si="13"/>
        <v>115.51724137931035</v>
      </c>
      <c r="R25" s="187">
        <f t="shared" si="14"/>
        <v>-1.5151515151515151</v>
      </c>
      <c r="S25" s="184">
        <v>67</v>
      </c>
      <c r="T25" s="187">
        <f t="shared" si="15"/>
        <v>115.51724137931035</v>
      </c>
      <c r="U25" s="192">
        <v>75</v>
      </c>
      <c r="V25" s="193">
        <v>73</v>
      </c>
      <c r="W25" s="186">
        <f t="shared" si="16"/>
        <v>129.31034482758622</v>
      </c>
      <c r="X25" s="196">
        <f t="shared" si="20"/>
        <v>-2.7397260273972601</v>
      </c>
    </row>
    <row r="26" spans="1:24" s="169" customFormat="1" ht="18" customHeight="1" x14ac:dyDescent="0.25">
      <c r="A26" s="174" t="s">
        <v>39</v>
      </c>
      <c r="B26" s="175">
        <f>+'[2]Cuadro No.8 Dosis de BCG'!E26</f>
        <v>8376</v>
      </c>
      <c r="C26" s="176">
        <f>SUM(C27:C39)</f>
        <v>6175</v>
      </c>
      <c r="D26" s="177">
        <f>SUM(D27:D39)</f>
        <v>7561</v>
      </c>
      <c r="E26" s="178">
        <f t="shared" si="5"/>
        <v>73.722540592168102</v>
      </c>
      <c r="F26" s="179">
        <f t="shared" si="6"/>
        <v>18.330908609972226</v>
      </c>
      <c r="G26" s="176">
        <f>SUM(G27:G39)</f>
        <v>8376</v>
      </c>
      <c r="H26" s="180">
        <f t="shared" si="7"/>
        <v>100</v>
      </c>
      <c r="I26" s="176">
        <f t="shared" ref="I26:J26" si="24">SUM(I27:I39)</f>
        <v>6206</v>
      </c>
      <c r="J26" s="177">
        <f t="shared" si="24"/>
        <v>7583</v>
      </c>
      <c r="K26" s="178">
        <f t="shared" si="9"/>
        <v>74.092645654250248</v>
      </c>
      <c r="L26" s="179">
        <f t="shared" si="10"/>
        <v>18.159039957800342</v>
      </c>
      <c r="M26" s="176">
        <f>SUM(M27:M39)</f>
        <v>7835</v>
      </c>
      <c r="N26" s="179">
        <f t="shared" si="11"/>
        <v>93.54106972301814</v>
      </c>
      <c r="O26" s="176">
        <f t="shared" ref="O26:P26" si="25">SUM(O27:O39)</f>
        <v>6934</v>
      </c>
      <c r="P26" s="177">
        <f t="shared" si="25"/>
        <v>7564</v>
      </c>
      <c r="Q26" s="178">
        <f t="shared" si="13"/>
        <v>82.784145176695318</v>
      </c>
      <c r="R26" s="179">
        <f t="shared" si="14"/>
        <v>8.3289264939185621</v>
      </c>
      <c r="S26" s="176">
        <f>SUM(S27:S39)</f>
        <v>5927</v>
      </c>
      <c r="T26" s="179">
        <f t="shared" si="15"/>
        <v>70.761700095510989</v>
      </c>
      <c r="U26" s="176">
        <f t="shared" ref="U26:V26" si="26">SUM(U27:U39)</f>
        <v>7126</v>
      </c>
      <c r="V26" s="177">
        <f t="shared" si="26"/>
        <v>7650</v>
      </c>
      <c r="W26" s="178">
        <f t="shared" si="16"/>
        <v>85.076408787010507</v>
      </c>
      <c r="X26" s="181">
        <f t="shared" si="20"/>
        <v>6.8496732026143787</v>
      </c>
    </row>
    <row r="27" spans="1:24" s="195" customFormat="1" ht="18" customHeight="1" x14ac:dyDescent="0.3">
      <c r="A27" s="182" t="s">
        <v>40</v>
      </c>
      <c r="B27" s="183">
        <f>+'[2]Cuadro No.8 Dosis de BCG'!E27</f>
        <v>387</v>
      </c>
      <c r="C27" s="184">
        <v>262</v>
      </c>
      <c r="D27" s="185">
        <v>310</v>
      </c>
      <c r="E27" s="186">
        <f t="shared" si="5"/>
        <v>67.700258397932828</v>
      </c>
      <c r="F27" s="187">
        <f>(D27-C27)/D27*100</f>
        <v>15.483870967741936</v>
      </c>
      <c r="G27" s="188">
        <v>387</v>
      </c>
      <c r="H27" s="189">
        <f t="shared" si="7"/>
        <v>100</v>
      </c>
      <c r="I27" s="190">
        <v>261</v>
      </c>
      <c r="J27" s="191">
        <v>310</v>
      </c>
      <c r="K27" s="186">
        <f t="shared" si="9"/>
        <v>67.441860465116278</v>
      </c>
      <c r="L27" s="187">
        <f>(J27-I27)/J27*100</f>
        <v>15.806451612903224</v>
      </c>
      <c r="M27" s="184">
        <v>359</v>
      </c>
      <c r="N27" s="187">
        <f t="shared" si="11"/>
        <v>92.764857881136948</v>
      </c>
      <c r="O27" s="190">
        <v>280</v>
      </c>
      <c r="P27" s="191">
        <v>306</v>
      </c>
      <c r="Q27" s="186">
        <f t="shared" si="13"/>
        <v>72.351421188630496</v>
      </c>
      <c r="R27" s="187">
        <f>(P27-O27)/P27*100</f>
        <v>8.4967320261437909</v>
      </c>
      <c r="S27" s="184">
        <v>210</v>
      </c>
      <c r="T27" s="187">
        <f t="shared" si="15"/>
        <v>54.263565891472865</v>
      </c>
      <c r="U27" s="192">
        <v>285</v>
      </c>
      <c r="V27" s="193">
        <v>311</v>
      </c>
      <c r="W27" s="186">
        <f t="shared" si="16"/>
        <v>73.643410852713174</v>
      </c>
      <c r="X27" s="196">
        <f>(V27-U27)/V27*100</f>
        <v>8.360128617363344</v>
      </c>
    </row>
    <row r="28" spans="1:24" s="195" customFormat="1" ht="18" customHeight="1" x14ac:dyDescent="0.3">
      <c r="A28" s="182" t="s">
        <v>41</v>
      </c>
      <c r="B28" s="183">
        <f>+'[2]Cuadro No.8 Dosis de BCG'!E28</f>
        <v>1100</v>
      </c>
      <c r="C28" s="184">
        <v>827</v>
      </c>
      <c r="D28" s="185">
        <v>1047</v>
      </c>
      <c r="E28" s="186">
        <f t="shared" si="5"/>
        <v>75.181818181818187</v>
      </c>
      <c r="F28" s="187">
        <f t="shared" si="6"/>
        <v>21.012416427889207</v>
      </c>
      <c r="G28" s="188">
        <v>1100</v>
      </c>
      <c r="H28" s="189">
        <f t="shared" si="7"/>
        <v>100</v>
      </c>
      <c r="I28" s="190">
        <v>830</v>
      </c>
      <c r="J28" s="191">
        <v>1051</v>
      </c>
      <c r="K28" s="186">
        <f t="shared" si="9"/>
        <v>75.454545454545453</v>
      </c>
      <c r="L28" s="187">
        <f t="shared" si="10"/>
        <v>21.027592768791628</v>
      </c>
      <c r="M28" s="184">
        <v>1071</v>
      </c>
      <c r="N28" s="187">
        <f t="shared" si="11"/>
        <v>97.36363636363636</v>
      </c>
      <c r="O28" s="190">
        <v>974</v>
      </c>
      <c r="P28" s="191">
        <v>1056</v>
      </c>
      <c r="Q28" s="186">
        <f t="shared" si="13"/>
        <v>88.545454545454547</v>
      </c>
      <c r="R28" s="187">
        <f t="shared" si="14"/>
        <v>7.7651515151515156</v>
      </c>
      <c r="S28" s="184">
        <v>789</v>
      </c>
      <c r="T28" s="187">
        <f t="shared" si="15"/>
        <v>71.727272727272734</v>
      </c>
      <c r="U28" s="192">
        <v>994</v>
      </c>
      <c r="V28" s="193">
        <v>1062</v>
      </c>
      <c r="W28" s="186">
        <f t="shared" si="16"/>
        <v>90.363636363636374</v>
      </c>
      <c r="X28" s="196">
        <f t="shared" si="20"/>
        <v>6.4030131826741998</v>
      </c>
    </row>
    <row r="29" spans="1:24" s="195" customFormat="1" ht="18" customHeight="1" x14ac:dyDescent="0.3">
      <c r="A29" s="182" t="s">
        <v>42</v>
      </c>
      <c r="B29" s="183">
        <f>+'[2]Cuadro No.8 Dosis de BCG'!E29</f>
        <v>352</v>
      </c>
      <c r="C29" s="184">
        <v>214</v>
      </c>
      <c r="D29" s="185">
        <v>267</v>
      </c>
      <c r="E29" s="186">
        <f t="shared" si="5"/>
        <v>60.79545454545454</v>
      </c>
      <c r="F29" s="187">
        <f>(D29-C29)/D29*100</f>
        <v>19.850187265917604</v>
      </c>
      <c r="G29" s="188">
        <v>352</v>
      </c>
      <c r="H29" s="189">
        <f t="shared" si="7"/>
        <v>100</v>
      </c>
      <c r="I29" s="190">
        <v>213</v>
      </c>
      <c r="J29" s="191">
        <v>270</v>
      </c>
      <c r="K29" s="186">
        <f t="shared" si="9"/>
        <v>60.511363636363633</v>
      </c>
      <c r="L29" s="187">
        <f>(J29-I29)/J29*100</f>
        <v>21.111111111111111</v>
      </c>
      <c r="M29" s="184">
        <v>326</v>
      </c>
      <c r="N29" s="187">
        <f t="shared" si="11"/>
        <v>92.61363636363636</v>
      </c>
      <c r="O29" s="190">
        <v>230</v>
      </c>
      <c r="P29" s="191">
        <v>252</v>
      </c>
      <c r="Q29" s="186">
        <f t="shared" si="13"/>
        <v>65.340909090909093</v>
      </c>
      <c r="R29" s="187">
        <f>(P29-O29)/P29*100</f>
        <v>8.7301587301587293</v>
      </c>
      <c r="S29" s="184">
        <v>180</v>
      </c>
      <c r="T29" s="187">
        <f t="shared" si="15"/>
        <v>51.136363636363633</v>
      </c>
      <c r="U29" s="192">
        <v>252</v>
      </c>
      <c r="V29" s="193">
        <v>276</v>
      </c>
      <c r="W29" s="186">
        <f t="shared" si="16"/>
        <v>71.590909090909093</v>
      </c>
      <c r="X29" s="196">
        <f>(V29-U29)/V29*100</f>
        <v>8.695652173913043</v>
      </c>
    </row>
    <row r="30" spans="1:24" s="195" customFormat="1" ht="18" customHeight="1" x14ac:dyDescent="0.3">
      <c r="A30" s="182" t="s">
        <v>43</v>
      </c>
      <c r="B30" s="183">
        <f>+'[2]Cuadro No.8 Dosis de BCG'!E30</f>
        <v>514</v>
      </c>
      <c r="C30" s="184">
        <v>349</v>
      </c>
      <c r="D30" s="185">
        <v>477</v>
      </c>
      <c r="E30" s="186">
        <f t="shared" si="5"/>
        <v>67.89883268482491</v>
      </c>
      <c r="F30" s="187">
        <f>(D30-C30)/D30*100</f>
        <v>26.834381551362686</v>
      </c>
      <c r="G30" s="188">
        <v>514</v>
      </c>
      <c r="H30" s="189">
        <f t="shared" si="7"/>
        <v>100</v>
      </c>
      <c r="I30" s="190">
        <v>356</v>
      </c>
      <c r="J30" s="191">
        <v>497</v>
      </c>
      <c r="K30" s="186">
        <f t="shared" si="9"/>
        <v>69.260700389105054</v>
      </c>
      <c r="L30" s="187">
        <f>(J30-I30)/J30*100</f>
        <v>28.370221327967808</v>
      </c>
      <c r="M30" s="184">
        <v>444</v>
      </c>
      <c r="N30" s="187">
        <f t="shared" si="11"/>
        <v>86.381322957198449</v>
      </c>
      <c r="O30" s="190">
        <v>421</v>
      </c>
      <c r="P30" s="191">
        <v>501</v>
      </c>
      <c r="Q30" s="186">
        <f t="shared" si="13"/>
        <v>81.906614785992218</v>
      </c>
      <c r="R30" s="187">
        <f>(P30-O30)/P30*100</f>
        <v>15.968063872255488</v>
      </c>
      <c r="S30" s="184">
        <v>371</v>
      </c>
      <c r="T30" s="187">
        <f t="shared" si="15"/>
        <v>72.178988326848241</v>
      </c>
      <c r="U30" s="192">
        <v>427</v>
      </c>
      <c r="V30" s="193">
        <v>506</v>
      </c>
      <c r="W30" s="186">
        <f t="shared" si="16"/>
        <v>83.073929961089505</v>
      </c>
      <c r="X30" s="196">
        <f>(V30-U30)/V30*100</f>
        <v>15.612648221343871</v>
      </c>
    </row>
    <row r="31" spans="1:24" s="195" customFormat="1" ht="18" customHeight="1" x14ac:dyDescent="0.3">
      <c r="A31" s="182" t="s">
        <v>44</v>
      </c>
      <c r="B31" s="183">
        <f>+'[2]Cuadro No.8 Dosis de BCG'!E31</f>
        <v>1679</v>
      </c>
      <c r="C31" s="184">
        <v>1122</v>
      </c>
      <c r="D31" s="185">
        <v>1447</v>
      </c>
      <c r="E31" s="186">
        <f t="shared" si="5"/>
        <v>66.825491363907091</v>
      </c>
      <c r="F31" s="187">
        <f>(D31-C31)/D31*100</f>
        <v>22.460262612301314</v>
      </c>
      <c r="G31" s="188">
        <v>1679</v>
      </c>
      <c r="H31" s="189">
        <f t="shared" si="7"/>
        <v>100</v>
      </c>
      <c r="I31" s="190">
        <v>1129</v>
      </c>
      <c r="J31" s="191">
        <v>1449</v>
      </c>
      <c r="K31" s="186">
        <f t="shared" si="9"/>
        <v>67.242406194163195</v>
      </c>
      <c r="L31" s="187">
        <f>(J31-I31)/J31*100</f>
        <v>22.084195997239476</v>
      </c>
      <c r="M31" s="184">
        <v>1601</v>
      </c>
      <c r="N31" s="187">
        <f t="shared" si="11"/>
        <v>95.354377605717687</v>
      </c>
      <c r="O31" s="190">
        <v>1320</v>
      </c>
      <c r="P31" s="191">
        <v>1461</v>
      </c>
      <c r="Q31" s="186">
        <f t="shared" si="13"/>
        <v>78.618225134008341</v>
      </c>
      <c r="R31" s="187">
        <f>(P31-O31)/P31*100</f>
        <v>9.6509240246406574</v>
      </c>
      <c r="S31" s="184">
        <v>1056</v>
      </c>
      <c r="T31" s="187">
        <f t="shared" si="15"/>
        <v>62.894580107206664</v>
      </c>
      <c r="U31" s="192">
        <v>1308</v>
      </c>
      <c r="V31" s="193">
        <v>1479</v>
      </c>
      <c r="W31" s="186">
        <f t="shared" si="16"/>
        <v>77.90351399642644</v>
      </c>
      <c r="X31" s="196">
        <f>(V31-U31)/V31*100</f>
        <v>11.561866125760648</v>
      </c>
    </row>
    <row r="32" spans="1:24" s="195" customFormat="1" ht="18" customHeight="1" x14ac:dyDescent="0.3">
      <c r="A32" s="182" t="s">
        <v>45</v>
      </c>
      <c r="B32" s="183">
        <f>+'[2]Cuadro No.8 Dosis de BCG'!E32</f>
        <v>2622</v>
      </c>
      <c r="C32" s="184">
        <v>2155</v>
      </c>
      <c r="D32" s="185">
        <v>2558</v>
      </c>
      <c r="E32" s="186">
        <f t="shared" si="5"/>
        <v>82.18916857360793</v>
      </c>
      <c r="F32" s="187">
        <f>(D32-C32)/D32*100</f>
        <v>15.754495699765442</v>
      </c>
      <c r="G32" s="188">
        <v>2622</v>
      </c>
      <c r="H32" s="189">
        <f t="shared" si="7"/>
        <v>100</v>
      </c>
      <c r="I32" s="190">
        <v>2158</v>
      </c>
      <c r="J32" s="191">
        <v>2563</v>
      </c>
      <c r="K32" s="186">
        <f t="shared" si="9"/>
        <v>82.303585049580477</v>
      </c>
      <c r="L32" s="187">
        <f>(J32-I32)/J32*100</f>
        <v>15.801794771751855</v>
      </c>
      <c r="M32" s="184">
        <v>2466</v>
      </c>
      <c r="N32" s="187">
        <f t="shared" si="11"/>
        <v>94.050343249427911</v>
      </c>
      <c r="O32" s="190">
        <v>2376</v>
      </c>
      <c r="P32" s="191">
        <v>2544</v>
      </c>
      <c r="Q32" s="186">
        <f t="shared" si="13"/>
        <v>90.617848970251714</v>
      </c>
      <c r="R32" s="187">
        <f>(P32-O32)/P32*100</f>
        <v>6.6037735849056602</v>
      </c>
      <c r="S32" s="184">
        <v>1999</v>
      </c>
      <c r="T32" s="187">
        <f t="shared" si="15"/>
        <v>76.239511823035855</v>
      </c>
      <c r="U32" s="192">
        <v>2474</v>
      </c>
      <c r="V32" s="193">
        <v>2559</v>
      </c>
      <c r="W32" s="186">
        <f t="shared" si="16"/>
        <v>94.355453852021355</v>
      </c>
      <c r="X32" s="196">
        <f>(V32-U32)/V32*100</f>
        <v>3.3216100039077769</v>
      </c>
    </row>
    <row r="33" spans="1:24" s="195" customFormat="1" ht="18" customHeight="1" x14ac:dyDescent="0.3">
      <c r="A33" s="182" t="s">
        <v>46</v>
      </c>
      <c r="B33" s="183">
        <f>+'[2]Cuadro No.8 Dosis de BCG'!E33</f>
        <v>497</v>
      </c>
      <c r="C33" s="184">
        <v>318</v>
      </c>
      <c r="D33" s="185">
        <v>386</v>
      </c>
      <c r="E33" s="186">
        <f t="shared" si="5"/>
        <v>63.983903420523134</v>
      </c>
      <c r="F33" s="187">
        <f t="shared" si="6"/>
        <v>17.616580310880828</v>
      </c>
      <c r="G33" s="188">
        <v>497</v>
      </c>
      <c r="H33" s="189">
        <f t="shared" si="7"/>
        <v>100</v>
      </c>
      <c r="I33" s="190">
        <v>309</v>
      </c>
      <c r="J33" s="191">
        <v>378</v>
      </c>
      <c r="K33" s="186">
        <f t="shared" si="9"/>
        <v>62.173038229376253</v>
      </c>
      <c r="L33" s="187">
        <f t="shared" si="10"/>
        <v>18.253968253968253</v>
      </c>
      <c r="M33" s="184">
        <v>457</v>
      </c>
      <c r="N33" s="187">
        <f t="shared" si="11"/>
        <v>91.951710261569417</v>
      </c>
      <c r="O33" s="190">
        <v>371</v>
      </c>
      <c r="P33" s="191">
        <v>393</v>
      </c>
      <c r="Q33" s="186">
        <f t="shared" si="13"/>
        <v>74.647887323943664</v>
      </c>
      <c r="R33" s="187">
        <f t="shared" si="14"/>
        <v>5.5979643765903306</v>
      </c>
      <c r="S33" s="184">
        <v>303</v>
      </c>
      <c r="T33" s="187">
        <f t="shared" si="15"/>
        <v>60.965794768611673</v>
      </c>
      <c r="U33" s="192">
        <v>372</v>
      </c>
      <c r="V33" s="193">
        <v>407</v>
      </c>
      <c r="W33" s="186">
        <f t="shared" si="16"/>
        <v>74.849094567404421</v>
      </c>
      <c r="X33" s="196">
        <f t="shared" si="20"/>
        <v>8.5995085995085994</v>
      </c>
    </row>
    <row r="34" spans="1:24" s="195" customFormat="1" ht="18" customHeight="1" x14ac:dyDescent="0.3">
      <c r="A34" s="182" t="s">
        <v>47</v>
      </c>
      <c r="B34" s="183">
        <f>+'[2]Cuadro No.8 Dosis de BCG'!E34</f>
        <v>147</v>
      </c>
      <c r="C34" s="184">
        <v>117</v>
      </c>
      <c r="D34" s="185">
        <v>112</v>
      </c>
      <c r="E34" s="186">
        <f t="shared" si="5"/>
        <v>79.591836734693871</v>
      </c>
      <c r="F34" s="187">
        <f>(D34-C34)/D34*100</f>
        <v>-4.4642857142857144</v>
      </c>
      <c r="G34" s="188">
        <v>147</v>
      </c>
      <c r="H34" s="189">
        <f t="shared" si="7"/>
        <v>100</v>
      </c>
      <c r="I34" s="190">
        <v>124</v>
      </c>
      <c r="J34" s="191">
        <v>119</v>
      </c>
      <c r="K34" s="186">
        <f t="shared" si="9"/>
        <v>84.353741496598644</v>
      </c>
      <c r="L34" s="187">
        <f>(J34-I34)/J34*100</f>
        <v>-4.2016806722689077</v>
      </c>
      <c r="M34" s="184">
        <v>136</v>
      </c>
      <c r="N34" s="187">
        <f t="shared" si="11"/>
        <v>92.517006802721085</v>
      </c>
      <c r="O34" s="190">
        <v>115</v>
      </c>
      <c r="P34" s="191">
        <v>118</v>
      </c>
      <c r="Q34" s="186">
        <f t="shared" si="13"/>
        <v>78.231292517006807</v>
      </c>
      <c r="R34" s="187">
        <f>(P34-O34)/P34*100</f>
        <v>2.5423728813559325</v>
      </c>
      <c r="S34" s="184">
        <v>126</v>
      </c>
      <c r="T34" s="187">
        <f t="shared" si="15"/>
        <v>85.714285714285708</v>
      </c>
      <c r="U34" s="192">
        <v>121</v>
      </c>
      <c r="V34" s="193">
        <v>118</v>
      </c>
      <c r="W34" s="186">
        <f t="shared" si="16"/>
        <v>82.312925170068027</v>
      </c>
      <c r="X34" s="196">
        <f>(V34-U34)/V34*100</f>
        <v>-2.5423728813559325</v>
      </c>
    </row>
    <row r="35" spans="1:24" s="195" customFormat="1" ht="18" customHeight="1" x14ac:dyDescent="0.3">
      <c r="A35" s="182" t="s">
        <v>48</v>
      </c>
      <c r="B35" s="183">
        <f>+'[2]Cuadro No.8 Dosis de BCG'!E35</f>
        <v>81</v>
      </c>
      <c r="C35" s="184">
        <v>54</v>
      </c>
      <c r="D35" s="185">
        <v>76</v>
      </c>
      <c r="E35" s="186">
        <f t="shared" si="5"/>
        <v>66.666666666666657</v>
      </c>
      <c r="F35" s="187">
        <f>(D35-C35)/D35*100</f>
        <v>28.947368421052634</v>
      </c>
      <c r="G35" s="188">
        <v>81</v>
      </c>
      <c r="H35" s="189">
        <f t="shared" si="7"/>
        <v>100</v>
      </c>
      <c r="I35" s="190">
        <v>55</v>
      </c>
      <c r="J35" s="191">
        <v>76</v>
      </c>
      <c r="K35" s="186">
        <f t="shared" si="9"/>
        <v>67.901234567901241</v>
      </c>
      <c r="L35" s="187">
        <f>(J35-I35)/J35*100</f>
        <v>27.631578947368425</v>
      </c>
      <c r="M35" s="184">
        <v>80</v>
      </c>
      <c r="N35" s="187">
        <f t="shared" si="11"/>
        <v>98.76543209876543</v>
      </c>
      <c r="O35" s="190">
        <v>65</v>
      </c>
      <c r="P35" s="191">
        <v>75</v>
      </c>
      <c r="Q35" s="186">
        <f t="shared" si="13"/>
        <v>80.246913580246911</v>
      </c>
      <c r="R35" s="187">
        <f>(P35-O35)/P35*100</f>
        <v>13.333333333333334</v>
      </c>
      <c r="S35" s="184">
        <v>62</v>
      </c>
      <c r="T35" s="187">
        <f t="shared" si="15"/>
        <v>76.543209876543202</v>
      </c>
      <c r="U35" s="192">
        <v>65</v>
      </c>
      <c r="V35" s="193">
        <v>74</v>
      </c>
      <c r="W35" s="186">
        <f t="shared" si="16"/>
        <v>80.246913580246911</v>
      </c>
      <c r="X35" s="196">
        <f>(V35-U35)/V35*100</f>
        <v>12.162162162162163</v>
      </c>
    </row>
    <row r="36" spans="1:24" s="195" customFormat="1" ht="18" customHeight="1" x14ac:dyDescent="0.3">
      <c r="A36" s="182" t="s">
        <v>49</v>
      </c>
      <c r="B36" s="183">
        <f>+'[2]Cuadro No.8 Dosis de BCG'!E36</f>
        <v>459</v>
      </c>
      <c r="C36" s="184">
        <v>356</v>
      </c>
      <c r="D36" s="185">
        <v>437</v>
      </c>
      <c r="E36" s="186">
        <f t="shared" si="5"/>
        <v>77.5599128540305</v>
      </c>
      <c r="F36" s="187">
        <f>(D36-C36)/D36*100</f>
        <v>18.535469107551489</v>
      </c>
      <c r="G36" s="188">
        <v>459</v>
      </c>
      <c r="H36" s="189">
        <f t="shared" si="7"/>
        <v>100</v>
      </c>
      <c r="I36" s="190">
        <v>360</v>
      </c>
      <c r="J36" s="191">
        <v>426</v>
      </c>
      <c r="K36" s="186">
        <f t="shared" si="9"/>
        <v>78.431372549019613</v>
      </c>
      <c r="L36" s="187">
        <f>(J36-I36)/J36*100</f>
        <v>15.492957746478872</v>
      </c>
      <c r="M36" s="184">
        <v>396</v>
      </c>
      <c r="N36" s="187">
        <f t="shared" si="11"/>
        <v>86.274509803921575</v>
      </c>
      <c r="O36" s="190">
        <v>351</v>
      </c>
      <c r="P36" s="191">
        <v>409</v>
      </c>
      <c r="Q36" s="186">
        <f t="shared" si="13"/>
        <v>76.470588235294116</v>
      </c>
      <c r="R36" s="187">
        <f>(P36-O36)/P36*100</f>
        <v>14.180929095354522</v>
      </c>
      <c r="S36" s="184">
        <v>393</v>
      </c>
      <c r="T36" s="187">
        <f t="shared" si="15"/>
        <v>85.620915032679733</v>
      </c>
      <c r="U36" s="192">
        <v>381</v>
      </c>
      <c r="V36" s="193">
        <v>428</v>
      </c>
      <c r="W36" s="186">
        <f t="shared" si="16"/>
        <v>83.006535947712422</v>
      </c>
      <c r="X36" s="196">
        <f>(V36-U36)/V36*100</f>
        <v>10.981308411214954</v>
      </c>
    </row>
    <row r="37" spans="1:24" s="195" customFormat="1" ht="18" customHeight="1" x14ac:dyDescent="0.3">
      <c r="A37" s="182" t="s">
        <v>50</v>
      </c>
      <c r="B37" s="183">
        <f>+'[2]Cuadro No.8 Dosis de BCG'!E37</f>
        <v>133</v>
      </c>
      <c r="C37" s="184">
        <v>92</v>
      </c>
      <c r="D37" s="185">
        <v>95</v>
      </c>
      <c r="E37" s="186">
        <f t="shared" si="5"/>
        <v>69.172932330827066</v>
      </c>
      <c r="F37" s="187">
        <f t="shared" si="6"/>
        <v>3.1578947368421053</v>
      </c>
      <c r="G37" s="188">
        <v>133</v>
      </c>
      <c r="H37" s="189">
        <f t="shared" si="7"/>
        <v>100</v>
      </c>
      <c r="I37" s="190">
        <v>91</v>
      </c>
      <c r="J37" s="191">
        <v>95</v>
      </c>
      <c r="K37" s="186">
        <f t="shared" si="9"/>
        <v>68.421052631578945</v>
      </c>
      <c r="L37" s="187">
        <f t="shared" si="10"/>
        <v>4.2105263157894735</v>
      </c>
      <c r="M37" s="184">
        <v>127</v>
      </c>
      <c r="N37" s="187">
        <f t="shared" si="11"/>
        <v>95.488721804511272</v>
      </c>
      <c r="O37" s="190">
        <v>102</v>
      </c>
      <c r="P37" s="191">
        <v>100</v>
      </c>
      <c r="Q37" s="186">
        <f t="shared" si="13"/>
        <v>76.691729323308266</v>
      </c>
      <c r="R37" s="187">
        <f t="shared" si="14"/>
        <v>-2</v>
      </c>
      <c r="S37" s="184">
        <v>91</v>
      </c>
      <c r="T37" s="187">
        <f t="shared" si="15"/>
        <v>68.421052631578945</v>
      </c>
      <c r="U37" s="192">
        <v>119</v>
      </c>
      <c r="V37" s="193">
        <v>81</v>
      </c>
      <c r="W37" s="186">
        <f t="shared" si="16"/>
        <v>89.473684210526315</v>
      </c>
      <c r="X37" s="196">
        <f t="shared" si="20"/>
        <v>-46.913580246913575</v>
      </c>
    </row>
    <row r="38" spans="1:24" s="195" customFormat="1" ht="18" customHeight="1" x14ac:dyDescent="0.3">
      <c r="A38" s="182" t="s">
        <v>51</v>
      </c>
      <c r="B38" s="183">
        <f>+'[2]Cuadro No.8 Dosis de BCG'!E38</f>
        <v>141</v>
      </c>
      <c r="C38" s="184">
        <v>116</v>
      </c>
      <c r="D38" s="185">
        <v>122</v>
      </c>
      <c r="E38" s="186">
        <f t="shared" si="5"/>
        <v>82.269503546099287</v>
      </c>
      <c r="F38" s="187">
        <f>(D38-C38)/D38*100</f>
        <v>4.918032786885246</v>
      </c>
      <c r="G38" s="188">
        <v>141</v>
      </c>
      <c r="H38" s="189">
        <f t="shared" si="7"/>
        <v>100</v>
      </c>
      <c r="I38" s="190">
        <v>119</v>
      </c>
      <c r="J38" s="191">
        <v>122</v>
      </c>
      <c r="K38" s="186">
        <f t="shared" si="9"/>
        <v>84.39716312056737</v>
      </c>
      <c r="L38" s="187">
        <f>(J38-I38)/J38*100</f>
        <v>2.459016393442623</v>
      </c>
      <c r="M38" s="184">
        <v>137</v>
      </c>
      <c r="N38" s="187">
        <f t="shared" si="11"/>
        <v>97.163120567375884</v>
      </c>
      <c r="O38" s="190">
        <v>129</v>
      </c>
      <c r="P38" s="191">
        <v>127</v>
      </c>
      <c r="Q38" s="186">
        <f t="shared" si="13"/>
        <v>91.489361702127653</v>
      </c>
      <c r="R38" s="187">
        <f>(P38-O38)/P38*100</f>
        <v>-1.5748031496062991</v>
      </c>
      <c r="S38" s="184">
        <v>137</v>
      </c>
      <c r="T38" s="187">
        <f t="shared" si="15"/>
        <v>97.163120567375884</v>
      </c>
      <c r="U38" s="192">
        <v>133</v>
      </c>
      <c r="V38" s="193">
        <v>126</v>
      </c>
      <c r="W38" s="186">
        <f t="shared" si="16"/>
        <v>94.326241134751783</v>
      </c>
      <c r="X38" s="196">
        <f>(V38-U38)/V38*100</f>
        <v>-5.5555555555555554</v>
      </c>
    </row>
    <row r="39" spans="1:24" s="195" customFormat="1" ht="18" customHeight="1" x14ac:dyDescent="0.3">
      <c r="A39" s="182" t="s">
        <v>52</v>
      </c>
      <c r="B39" s="183">
        <f>+'[2]Cuadro No.8 Dosis de BCG'!E39</f>
        <v>264</v>
      </c>
      <c r="C39" s="184">
        <v>193</v>
      </c>
      <c r="D39" s="185">
        <v>227</v>
      </c>
      <c r="E39" s="186">
        <f t="shared" si="5"/>
        <v>73.106060606060609</v>
      </c>
      <c r="F39" s="187">
        <f t="shared" si="6"/>
        <v>14.977973568281937</v>
      </c>
      <c r="G39" s="188">
        <v>264</v>
      </c>
      <c r="H39" s="189">
        <f t="shared" si="7"/>
        <v>100</v>
      </c>
      <c r="I39" s="190">
        <v>201</v>
      </c>
      <c r="J39" s="191">
        <v>227</v>
      </c>
      <c r="K39" s="186">
        <f t="shared" si="9"/>
        <v>76.13636363636364</v>
      </c>
      <c r="L39" s="187">
        <f t="shared" si="10"/>
        <v>11.453744493392071</v>
      </c>
      <c r="M39" s="184">
        <v>235</v>
      </c>
      <c r="N39" s="187">
        <f t="shared" si="11"/>
        <v>89.015151515151516</v>
      </c>
      <c r="O39" s="190">
        <v>200</v>
      </c>
      <c r="P39" s="191">
        <v>222</v>
      </c>
      <c r="Q39" s="186">
        <f t="shared" si="13"/>
        <v>75.757575757575751</v>
      </c>
      <c r="R39" s="187">
        <f t="shared" si="14"/>
        <v>9.9099099099099099</v>
      </c>
      <c r="S39" s="184">
        <v>210</v>
      </c>
      <c r="T39" s="187">
        <f t="shared" si="15"/>
        <v>79.545454545454547</v>
      </c>
      <c r="U39" s="192">
        <v>195</v>
      </c>
      <c r="V39" s="193">
        <v>223</v>
      </c>
      <c r="W39" s="186">
        <f t="shared" si="16"/>
        <v>73.86363636363636</v>
      </c>
      <c r="X39" s="196">
        <f t="shared" si="20"/>
        <v>12.556053811659194</v>
      </c>
    </row>
    <row r="40" spans="1:24" s="169" customFormat="1" ht="18" customHeight="1" x14ac:dyDescent="0.25">
      <c r="A40" s="174" t="s">
        <v>53</v>
      </c>
      <c r="B40" s="175">
        <f>+'[2]Cuadro No.8 Dosis de BCG'!E40</f>
        <v>1346</v>
      </c>
      <c r="C40" s="176">
        <f>SUM(C41:C44)</f>
        <v>1165</v>
      </c>
      <c r="D40" s="177">
        <f>SUM(D41:D44)</f>
        <v>1419</v>
      </c>
      <c r="E40" s="178">
        <f t="shared" si="5"/>
        <v>86.552748885586922</v>
      </c>
      <c r="F40" s="179">
        <f t="shared" si="6"/>
        <v>17.899929527836505</v>
      </c>
      <c r="G40" s="176">
        <f>SUM(G41:G44)</f>
        <v>1346</v>
      </c>
      <c r="H40" s="180">
        <f t="shared" si="7"/>
        <v>100</v>
      </c>
      <c r="I40" s="176">
        <f t="shared" ref="I40:J40" si="27">SUM(I41:I44)</f>
        <v>1166</v>
      </c>
      <c r="J40" s="177">
        <f t="shared" si="27"/>
        <v>1417</v>
      </c>
      <c r="K40" s="178">
        <f t="shared" si="9"/>
        <v>86.627043090638935</v>
      </c>
      <c r="L40" s="179">
        <f t="shared" si="10"/>
        <v>17.713479181369092</v>
      </c>
      <c r="M40" s="176">
        <f>SUM(M41:M44)</f>
        <v>986</v>
      </c>
      <c r="N40" s="179">
        <f t="shared" si="11"/>
        <v>73.254086181277856</v>
      </c>
      <c r="O40" s="176">
        <f t="shared" ref="O40:P40" si="28">SUM(O41:O44)</f>
        <v>1269</v>
      </c>
      <c r="P40" s="177">
        <f t="shared" si="28"/>
        <v>1390</v>
      </c>
      <c r="Q40" s="178">
        <f t="shared" si="13"/>
        <v>94.279346210995541</v>
      </c>
      <c r="R40" s="179">
        <f t="shared" si="14"/>
        <v>8.7050359712230208</v>
      </c>
      <c r="S40" s="176">
        <f>SUM(S41:S44)</f>
        <v>1323</v>
      </c>
      <c r="T40" s="179">
        <f t="shared" si="15"/>
        <v>98.291233283803862</v>
      </c>
      <c r="U40" s="176">
        <f t="shared" ref="U40:V40" si="29">SUM(U41:U44)</f>
        <v>1370</v>
      </c>
      <c r="V40" s="177">
        <f t="shared" si="29"/>
        <v>1411</v>
      </c>
      <c r="W40" s="178">
        <f t="shared" si="16"/>
        <v>101.78306092124814</v>
      </c>
      <c r="X40" s="181">
        <f t="shared" si="20"/>
        <v>2.9057406094968106</v>
      </c>
    </row>
    <row r="41" spans="1:24" s="195" customFormat="1" ht="18" customHeight="1" x14ac:dyDescent="0.3">
      <c r="A41" s="182" t="s">
        <v>54</v>
      </c>
      <c r="B41" s="183">
        <f>+'[2]Cuadro No.8 Dosis de BCG'!E41</f>
        <v>767</v>
      </c>
      <c r="C41" s="184">
        <v>599</v>
      </c>
      <c r="D41" s="185">
        <v>719</v>
      </c>
      <c r="E41" s="186">
        <f t="shared" si="5"/>
        <v>78.096479791395041</v>
      </c>
      <c r="F41" s="187">
        <f t="shared" si="6"/>
        <v>16.689847009735743</v>
      </c>
      <c r="G41" s="188">
        <v>767</v>
      </c>
      <c r="H41" s="189">
        <f t="shared" si="7"/>
        <v>100</v>
      </c>
      <c r="I41" s="190">
        <v>603</v>
      </c>
      <c r="J41" s="191">
        <v>710</v>
      </c>
      <c r="K41" s="186">
        <f t="shared" si="9"/>
        <v>78.617992177314207</v>
      </c>
      <c r="L41" s="187">
        <f t="shared" si="10"/>
        <v>15.070422535211266</v>
      </c>
      <c r="M41" s="184">
        <v>576</v>
      </c>
      <c r="N41" s="187">
        <f t="shared" si="11"/>
        <v>75.097783572359845</v>
      </c>
      <c r="O41" s="190">
        <v>646</v>
      </c>
      <c r="P41" s="191">
        <v>686</v>
      </c>
      <c r="Q41" s="186">
        <f t="shared" si="13"/>
        <v>84.224250325945235</v>
      </c>
      <c r="R41" s="187">
        <f t="shared" si="14"/>
        <v>5.8309037900874632</v>
      </c>
      <c r="S41" s="184">
        <v>627</v>
      </c>
      <c r="T41" s="187">
        <f t="shared" si="15"/>
        <v>81.747066492829205</v>
      </c>
      <c r="U41" s="192">
        <v>690</v>
      </c>
      <c r="V41" s="193">
        <v>701</v>
      </c>
      <c r="W41" s="186">
        <f t="shared" si="16"/>
        <v>89.960886571056065</v>
      </c>
      <c r="X41" s="196">
        <f t="shared" si="20"/>
        <v>1.5691868758915835</v>
      </c>
    </row>
    <row r="42" spans="1:24" s="195" customFormat="1" ht="18" customHeight="1" x14ac:dyDescent="0.3">
      <c r="A42" s="182" t="s">
        <v>55</v>
      </c>
      <c r="B42" s="183">
        <f>+'[2]Cuadro No.8 Dosis de BCG'!E42</f>
        <v>371</v>
      </c>
      <c r="C42" s="184">
        <v>380</v>
      </c>
      <c r="D42" s="185">
        <v>490</v>
      </c>
      <c r="E42" s="186">
        <f t="shared" si="5"/>
        <v>102.42587601078168</v>
      </c>
      <c r="F42" s="187">
        <f t="shared" si="6"/>
        <v>22.448979591836736</v>
      </c>
      <c r="G42" s="188">
        <v>371</v>
      </c>
      <c r="H42" s="189">
        <f t="shared" si="7"/>
        <v>100</v>
      </c>
      <c r="I42" s="190">
        <v>379</v>
      </c>
      <c r="J42" s="191">
        <v>494</v>
      </c>
      <c r="K42" s="186">
        <f t="shared" si="9"/>
        <v>102.15633423180593</v>
      </c>
      <c r="L42" s="187">
        <f t="shared" si="10"/>
        <v>23.279352226720647</v>
      </c>
      <c r="M42" s="184">
        <v>286</v>
      </c>
      <c r="N42" s="187">
        <f t="shared" si="11"/>
        <v>77.088948787061994</v>
      </c>
      <c r="O42" s="190">
        <v>418</v>
      </c>
      <c r="P42" s="191">
        <v>490</v>
      </c>
      <c r="Q42" s="186">
        <f t="shared" si="13"/>
        <v>112.66846361185985</v>
      </c>
      <c r="R42" s="187">
        <f t="shared" si="14"/>
        <v>14.69387755102041</v>
      </c>
      <c r="S42" s="184">
        <v>436</v>
      </c>
      <c r="T42" s="187">
        <f t="shared" si="15"/>
        <v>117.52021563342319</v>
      </c>
      <c r="U42" s="192">
        <v>448</v>
      </c>
      <c r="V42" s="193">
        <v>489</v>
      </c>
      <c r="W42" s="186">
        <f t="shared" si="16"/>
        <v>120.75471698113208</v>
      </c>
      <c r="X42" s="196">
        <f t="shared" si="20"/>
        <v>8.3844580777096116</v>
      </c>
    </row>
    <row r="43" spans="1:24" s="195" customFormat="1" ht="18" customHeight="1" x14ac:dyDescent="0.3">
      <c r="A43" s="182" t="s">
        <v>56</v>
      </c>
      <c r="B43" s="183">
        <f>+'[2]Cuadro No.8 Dosis de BCG'!E43</f>
        <v>119</v>
      </c>
      <c r="C43" s="184">
        <v>140</v>
      </c>
      <c r="D43" s="185">
        <v>152</v>
      </c>
      <c r="E43" s="186">
        <f t="shared" si="5"/>
        <v>117.64705882352942</v>
      </c>
      <c r="F43" s="187">
        <f t="shared" si="6"/>
        <v>7.8947368421052628</v>
      </c>
      <c r="G43" s="188">
        <v>119</v>
      </c>
      <c r="H43" s="189">
        <f t="shared" si="7"/>
        <v>100</v>
      </c>
      <c r="I43" s="190">
        <v>137</v>
      </c>
      <c r="J43" s="191">
        <v>156</v>
      </c>
      <c r="K43" s="186">
        <f t="shared" si="9"/>
        <v>115.12605042016806</v>
      </c>
      <c r="L43" s="187">
        <f t="shared" si="10"/>
        <v>12.179487179487179</v>
      </c>
      <c r="M43" s="184">
        <v>61</v>
      </c>
      <c r="N43" s="187">
        <f t="shared" si="11"/>
        <v>51.260504201680668</v>
      </c>
      <c r="O43" s="190">
        <v>154</v>
      </c>
      <c r="P43" s="191">
        <v>153</v>
      </c>
      <c r="Q43" s="186">
        <f t="shared" si="13"/>
        <v>129.41176470588235</v>
      </c>
      <c r="R43" s="187">
        <f t="shared" si="14"/>
        <v>-0.65359477124183007</v>
      </c>
      <c r="S43" s="184">
        <v>193</v>
      </c>
      <c r="T43" s="187">
        <f t="shared" si="15"/>
        <v>162.18487394957984</v>
      </c>
      <c r="U43" s="192">
        <v>177</v>
      </c>
      <c r="V43" s="193">
        <v>161</v>
      </c>
      <c r="W43" s="186">
        <f t="shared" si="16"/>
        <v>148.73949579831933</v>
      </c>
      <c r="X43" s="196">
        <f t="shared" si="20"/>
        <v>-9.9378881987577632</v>
      </c>
    </row>
    <row r="44" spans="1:24" s="195" customFormat="1" ht="18" customHeight="1" x14ac:dyDescent="0.3">
      <c r="A44" s="182" t="s">
        <v>57</v>
      </c>
      <c r="B44" s="183">
        <f>+'[2]Cuadro No.8 Dosis de BCG'!E44</f>
        <v>89</v>
      </c>
      <c r="C44" s="184">
        <v>46</v>
      </c>
      <c r="D44" s="185">
        <v>58</v>
      </c>
      <c r="E44" s="186">
        <f t="shared" si="5"/>
        <v>51.68539325842697</v>
      </c>
      <c r="F44" s="187">
        <f t="shared" si="6"/>
        <v>20.689655172413794</v>
      </c>
      <c r="G44" s="188">
        <v>89</v>
      </c>
      <c r="H44" s="189">
        <f t="shared" si="7"/>
        <v>100</v>
      </c>
      <c r="I44" s="190">
        <v>47</v>
      </c>
      <c r="J44" s="191">
        <v>57</v>
      </c>
      <c r="K44" s="186">
        <f t="shared" si="9"/>
        <v>52.80898876404494</v>
      </c>
      <c r="L44" s="187">
        <f t="shared" si="10"/>
        <v>17.543859649122805</v>
      </c>
      <c r="M44" s="184">
        <v>63</v>
      </c>
      <c r="N44" s="187">
        <f t="shared" si="11"/>
        <v>70.786516853932582</v>
      </c>
      <c r="O44" s="190">
        <v>51</v>
      </c>
      <c r="P44" s="191">
        <v>61</v>
      </c>
      <c r="Q44" s="186">
        <f t="shared" si="13"/>
        <v>57.303370786516851</v>
      </c>
      <c r="R44" s="187">
        <f t="shared" si="14"/>
        <v>16.393442622950818</v>
      </c>
      <c r="S44" s="184">
        <v>67</v>
      </c>
      <c r="T44" s="187">
        <f t="shared" si="15"/>
        <v>75.280898876404493</v>
      </c>
      <c r="U44" s="192">
        <v>55</v>
      </c>
      <c r="V44" s="193">
        <v>60</v>
      </c>
      <c r="W44" s="186">
        <f t="shared" si="16"/>
        <v>61.797752808988761</v>
      </c>
      <c r="X44" s="196">
        <f t="shared" si="20"/>
        <v>8.3333333333333321</v>
      </c>
    </row>
    <row r="45" spans="1:24" s="169" customFormat="1" ht="18" customHeight="1" x14ac:dyDescent="0.25">
      <c r="A45" s="174" t="s">
        <v>58</v>
      </c>
      <c r="B45" s="175">
        <f>+'[2]Cuadro No.8 Dosis de BCG'!E45</f>
        <v>1616</v>
      </c>
      <c r="C45" s="176">
        <f>SUM(C46:C52)</f>
        <v>1464</v>
      </c>
      <c r="D45" s="177">
        <f>SUM(D46:D52)</f>
        <v>1599</v>
      </c>
      <c r="E45" s="178">
        <f t="shared" si="5"/>
        <v>90.594059405940598</v>
      </c>
      <c r="F45" s="179">
        <f t="shared" si="6"/>
        <v>8.4427767354596615</v>
      </c>
      <c r="G45" s="176">
        <f>SUM(G46:G52)</f>
        <v>1616</v>
      </c>
      <c r="H45" s="180">
        <f t="shared" si="7"/>
        <v>100</v>
      </c>
      <c r="I45" s="176">
        <f t="shared" ref="I45:J45" si="30">SUM(I46:I52)</f>
        <v>1496</v>
      </c>
      <c r="J45" s="177">
        <f t="shared" si="30"/>
        <v>1646</v>
      </c>
      <c r="K45" s="178">
        <f t="shared" si="9"/>
        <v>92.574257425742573</v>
      </c>
      <c r="L45" s="179">
        <f t="shared" si="10"/>
        <v>9.1130012150668289</v>
      </c>
      <c r="M45" s="176">
        <f>SUM(M46:M52)</f>
        <v>1463</v>
      </c>
      <c r="N45" s="179">
        <f t="shared" si="11"/>
        <v>90.53217821782178</v>
      </c>
      <c r="O45" s="176">
        <f t="shared" ref="O45:P45" si="31">SUM(O46:O52)</f>
        <v>1542</v>
      </c>
      <c r="P45" s="177">
        <f t="shared" si="31"/>
        <v>1623</v>
      </c>
      <c r="Q45" s="178">
        <f t="shared" si="13"/>
        <v>95.420792079207914</v>
      </c>
      <c r="R45" s="179">
        <f t="shared" si="14"/>
        <v>4.9907578558225509</v>
      </c>
      <c r="S45" s="176">
        <f>SUM(S46:S52)</f>
        <v>1275</v>
      </c>
      <c r="T45" s="179">
        <f t="shared" si="15"/>
        <v>78.898514851485146</v>
      </c>
      <c r="U45" s="176">
        <f t="shared" ref="U45:V45" si="32">SUM(U46:U52)</f>
        <v>1599</v>
      </c>
      <c r="V45" s="177">
        <f t="shared" si="32"/>
        <v>1625</v>
      </c>
      <c r="W45" s="178">
        <f t="shared" si="16"/>
        <v>98.948019801980209</v>
      </c>
      <c r="X45" s="181">
        <f t="shared" si="20"/>
        <v>1.6</v>
      </c>
    </row>
    <row r="46" spans="1:24" s="195" customFormat="1" ht="18" customHeight="1" x14ac:dyDescent="0.3">
      <c r="A46" s="182" t="s">
        <v>59</v>
      </c>
      <c r="B46" s="183">
        <f>+'[2]Cuadro No.8 Dosis de BCG'!E46</f>
        <v>873</v>
      </c>
      <c r="C46" s="184">
        <v>830</v>
      </c>
      <c r="D46" s="185">
        <v>902</v>
      </c>
      <c r="E46" s="186">
        <f t="shared" si="5"/>
        <v>95.074455899198156</v>
      </c>
      <c r="F46" s="187">
        <f t="shared" si="6"/>
        <v>7.9822616407982254</v>
      </c>
      <c r="G46" s="197">
        <v>873</v>
      </c>
      <c r="H46" s="189">
        <f t="shared" si="7"/>
        <v>100</v>
      </c>
      <c r="I46" s="190">
        <v>840</v>
      </c>
      <c r="J46" s="191">
        <v>936</v>
      </c>
      <c r="K46" s="186">
        <f t="shared" si="9"/>
        <v>96.219931271477662</v>
      </c>
      <c r="L46" s="187">
        <f t="shared" si="10"/>
        <v>10.256410256410255</v>
      </c>
      <c r="M46" s="184">
        <v>761</v>
      </c>
      <c r="N46" s="187">
        <f t="shared" si="11"/>
        <v>87.170675830469648</v>
      </c>
      <c r="O46" s="190">
        <v>867</v>
      </c>
      <c r="P46" s="191">
        <v>911</v>
      </c>
      <c r="Q46" s="186">
        <f t="shared" si="13"/>
        <v>99.312714776632305</v>
      </c>
      <c r="R46" s="187">
        <f t="shared" si="14"/>
        <v>4.8298572996706914</v>
      </c>
      <c r="S46" s="184">
        <v>728</v>
      </c>
      <c r="T46" s="187">
        <f t="shared" si="15"/>
        <v>83.39060710194731</v>
      </c>
      <c r="U46" s="192">
        <v>889</v>
      </c>
      <c r="V46" s="193">
        <v>916</v>
      </c>
      <c r="W46" s="186">
        <f t="shared" si="16"/>
        <v>101.83276059564719</v>
      </c>
      <c r="X46" s="196">
        <f t="shared" si="20"/>
        <v>2.947598253275109</v>
      </c>
    </row>
    <row r="47" spans="1:24" s="195" customFormat="1" ht="18" customHeight="1" x14ac:dyDescent="0.3">
      <c r="A47" s="182" t="s">
        <v>60</v>
      </c>
      <c r="B47" s="183">
        <f>+'[2]Cuadro No.8 Dosis de BCG'!E47</f>
        <v>73</v>
      </c>
      <c r="C47" s="184">
        <v>82</v>
      </c>
      <c r="D47" s="185">
        <v>80</v>
      </c>
      <c r="E47" s="186">
        <f t="shared" si="5"/>
        <v>112.32876712328768</v>
      </c>
      <c r="F47" s="187">
        <f t="shared" si="6"/>
        <v>-2.5</v>
      </c>
      <c r="G47" s="197">
        <v>73</v>
      </c>
      <c r="H47" s="189">
        <f t="shared" si="7"/>
        <v>100</v>
      </c>
      <c r="I47" s="190">
        <v>82</v>
      </c>
      <c r="J47" s="191">
        <v>79</v>
      </c>
      <c r="K47" s="186">
        <f t="shared" si="9"/>
        <v>112.32876712328768</v>
      </c>
      <c r="L47" s="187">
        <f t="shared" si="10"/>
        <v>-3.79746835443038</v>
      </c>
      <c r="M47" s="184">
        <v>73</v>
      </c>
      <c r="N47" s="187">
        <f t="shared" si="11"/>
        <v>100</v>
      </c>
      <c r="O47" s="190">
        <v>73</v>
      </c>
      <c r="P47" s="191">
        <v>77</v>
      </c>
      <c r="Q47" s="186">
        <f t="shared" si="13"/>
        <v>100</v>
      </c>
      <c r="R47" s="187">
        <f t="shared" si="14"/>
        <v>5.1948051948051948</v>
      </c>
      <c r="S47" s="184">
        <v>64</v>
      </c>
      <c r="T47" s="187">
        <f t="shared" si="15"/>
        <v>87.671232876712324</v>
      </c>
      <c r="U47" s="192">
        <v>74</v>
      </c>
      <c r="V47" s="193">
        <v>73</v>
      </c>
      <c r="W47" s="186">
        <f t="shared" si="16"/>
        <v>101.36986301369863</v>
      </c>
      <c r="X47" s="196">
        <f t="shared" si="20"/>
        <v>-1.3698630136986301</v>
      </c>
    </row>
    <row r="48" spans="1:24" s="195" customFormat="1" ht="18" customHeight="1" x14ac:dyDescent="0.3">
      <c r="A48" s="182" t="s">
        <v>61</v>
      </c>
      <c r="B48" s="183">
        <f>+'[2]Cuadro No.8 Dosis de BCG'!E48</f>
        <v>71</v>
      </c>
      <c r="C48" s="184">
        <v>72</v>
      </c>
      <c r="D48" s="185">
        <v>69</v>
      </c>
      <c r="E48" s="186">
        <f t="shared" si="5"/>
        <v>101.40845070422534</v>
      </c>
      <c r="F48" s="187">
        <f t="shared" si="6"/>
        <v>-4.3478260869565215</v>
      </c>
      <c r="G48" s="197">
        <v>71</v>
      </c>
      <c r="H48" s="189">
        <f t="shared" si="7"/>
        <v>100</v>
      </c>
      <c r="I48" s="190">
        <v>76</v>
      </c>
      <c r="J48" s="191">
        <v>70</v>
      </c>
      <c r="K48" s="186">
        <f t="shared" si="9"/>
        <v>107.04225352112675</v>
      </c>
      <c r="L48" s="187">
        <f t="shared" si="10"/>
        <v>-8.5714285714285712</v>
      </c>
      <c r="M48" s="184">
        <v>72</v>
      </c>
      <c r="N48" s="187">
        <f t="shared" si="11"/>
        <v>101.40845070422534</v>
      </c>
      <c r="O48" s="190">
        <v>74</v>
      </c>
      <c r="P48" s="191">
        <v>68</v>
      </c>
      <c r="Q48" s="186">
        <f t="shared" si="13"/>
        <v>104.22535211267605</v>
      </c>
      <c r="R48" s="187">
        <f t="shared" si="14"/>
        <v>-8.8235294117647065</v>
      </c>
      <c r="S48" s="184">
        <v>65</v>
      </c>
      <c r="T48" s="187">
        <f t="shared" si="15"/>
        <v>91.549295774647888</v>
      </c>
      <c r="U48" s="192">
        <v>76</v>
      </c>
      <c r="V48" s="193">
        <v>66</v>
      </c>
      <c r="W48" s="186">
        <f t="shared" si="16"/>
        <v>107.04225352112675</v>
      </c>
      <c r="X48" s="196">
        <f t="shared" si="20"/>
        <v>-15.151515151515152</v>
      </c>
    </row>
    <row r="49" spans="1:24" s="195" customFormat="1" ht="18" customHeight="1" x14ac:dyDescent="0.3">
      <c r="A49" s="182" t="s">
        <v>62</v>
      </c>
      <c r="B49" s="183">
        <f>+'[2]Cuadro No.8 Dosis de BCG'!E49</f>
        <v>207</v>
      </c>
      <c r="C49" s="184">
        <v>135</v>
      </c>
      <c r="D49" s="185">
        <v>180</v>
      </c>
      <c r="E49" s="186">
        <f t="shared" si="5"/>
        <v>65.217391304347828</v>
      </c>
      <c r="F49" s="187">
        <f t="shared" si="6"/>
        <v>25</v>
      </c>
      <c r="G49" s="197">
        <v>207</v>
      </c>
      <c r="H49" s="189">
        <f t="shared" si="7"/>
        <v>100</v>
      </c>
      <c r="I49" s="190">
        <v>153</v>
      </c>
      <c r="J49" s="191">
        <v>196</v>
      </c>
      <c r="K49" s="186">
        <f t="shared" si="9"/>
        <v>73.91304347826086</v>
      </c>
      <c r="L49" s="187">
        <f t="shared" si="10"/>
        <v>21.938775510204081</v>
      </c>
      <c r="M49" s="184">
        <v>198</v>
      </c>
      <c r="N49" s="187">
        <f t="shared" si="11"/>
        <v>95.652173913043484</v>
      </c>
      <c r="O49" s="190">
        <v>174</v>
      </c>
      <c r="P49" s="191">
        <v>201</v>
      </c>
      <c r="Q49" s="186">
        <f t="shared" si="13"/>
        <v>84.05797101449275</v>
      </c>
      <c r="R49" s="187">
        <f t="shared" si="14"/>
        <v>13.432835820895523</v>
      </c>
      <c r="S49" s="184">
        <v>139</v>
      </c>
      <c r="T49" s="187">
        <f t="shared" si="15"/>
        <v>67.149758454106276</v>
      </c>
      <c r="U49" s="192">
        <v>180</v>
      </c>
      <c r="V49" s="193">
        <v>207</v>
      </c>
      <c r="W49" s="186">
        <f t="shared" si="16"/>
        <v>86.956521739130437</v>
      </c>
      <c r="X49" s="196">
        <f t="shared" si="20"/>
        <v>13.043478260869565</v>
      </c>
    </row>
    <row r="50" spans="1:24" s="195" customFormat="1" ht="18" customHeight="1" x14ac:dyDescent="0.3">
      <c r="A50" s="182" t="s">
        <v>63</v>
      </c>
      <c r="B50" s="183">
        <f>+'[2]Cuadro No.8 Dosis de BCG'!E50</f>
        <v>122</v>
      </c>
      <c r="C50" s="184">
        <v>109</v>
      </c>
      <c r="D50" s="185">
        <v>102</v>
      </c>
      <c r="E50" s="186">
        <f t="shared" si="5"/>
        <v>89.344262295081961</v>
      </c>
      <c r="F50" s="187">
        <f t="shared" si="6"/>
        <v>-6.8627450980392162</v>
      </c>
      <c r="G50" s="197">
        <v>122</v>
      </c>
      <c r="H50" s="189">
        <f t="shared" si="7"/>
        <v>100</v>
      </c>
      <c r="I50" s="190">
        <v>110</v>
      </c>
      <c r="J50" s="191">
        <v>100</v>
      </c>
      <c r="K50" s="186">
        <f t="shared" si="9"/>
        <v>90.163934426229503</v>
      </c>
      <c r="L50" s="187">
        <f t="shared" si="10"/>
        <v>-10</v>
      </c>
      <c r="M50" s="184">
        <v>116</v>
      </c>
      <c r="N50" s="187">
        <f t="shared" si="11"/>
        <v>95.081967213114751</v>
      </c>
      <c r="O50" s="190">
        <v>103</v>
      </c>
      <c r="P50" s="191">
        <v>100</v>
      </c>
      <c r="Q50" s="186">
        <f t="shared" si="13"/>
        <v>84.426229508196727</v>
      </c>
      <c r="R50" s="187">
        <f t="shared" si="14"/>
        <v>-3</v>
      </c>
      <c r="S50" s="184">
        <v>74</v>
      </c>
      <c r="T50" s="187">
        <f t="shared" si="15"/>
        <v>60.655737704918032</v>
      </c>
      <c r="U50" s="192">
        <v>105</v>
      </c>
      <c r="V50" s="193">
        <v>98</v>
      </c>
      <c r="W50" s="186">
        <f t="shared" si="16"/>
        <v>86.065573770491795</v>
      </c>
      <c r="X50" s="196">
        <f t="shared" si="20"/>
        <v>-7.1428571428571423</v>
      </c>
    </row>
    <row r="51" spans="1:24" s="195" customFormat="1" ht="18" customHeight="1" x14ac:dyDescent="0.3">
      <c r="A51" s="182" t="s">
        <v>64</v>
      </c>
      <c r="B51" s="183">
        <f>+'[2]Cuadro No.8 Dosis de BCG'!E51</f>
        <v>157</v>
      </c>
      <c r="C51" s="184">
        <v>131</v>
      </c>
      <c r="D51" s="185">
        <v>136</v>
      </c>
      <c r="E51" s="186">
        <f t="shared" si="5"/>
        <v>83.439490445859875</v>
      </c>
      <c r="F51" s="187">
        <f t="shared" si="6"/>
        <v>3.6764705882352944</v>
      </c>
      <c r="G51" s="197">
        <v>157</v>
      </c>
      <c r="H51" s="189">
        <f t="shared" si="7"/>
        <v>100</v>
      </c>
      <c r="I51" s="190">
        <v>128</v>
      </c>
      <c r="J51" s="191">
        <v>134</v>
      </c>
      <c r="K51" s="186">
        <f t="shared" si="9"/>
        <v>81.528662420382176</v>
      </c>
      <c r="L51" s="187">
        <f t="shared" si="10"/>
        <v>4.4776119402985071</v>
      </c>
      <c r="M51" s="184">
        <v>144</v>
      </c>
      <c r="N51" s="187">
        <f t="shared" si="11"/>
        <v>91.719745222929944</v>
      </c>
      <c r="O51" s="190">
        <v>142</v>
      </c>
      <c r="P51" s="191">
        <v>138</v>
      </c>
      <c r="Q51" s="186">
        <f t="shared" si="13"/>
        <v>90.445859872611464</v>
      </c>
      <c r="R51" s="187">
        <f t="shared" si="14"/>
        <v>-2.8985507246376812</v>
      </c>
      <c r="S51" s="184">
        <v>90</v>
      </c>
      <c r="T51" s="187">
        <f t="shared" si="15"/>
        <v>57.324840764331206</v>
      </c>
      <c r="U51" s="192">
        <v>143</v>
      </c>
      <c r="V51" s="193">
        <v>134</v>
      </c>
      <c r="W51" s="186">
        <f t="shared" si="16"/>
        <v>91.082802547770697</v>
      </c>
      <c r="X51" s="196">
        <f t="shared" si="20"/>
        <v>-6.7164179104477615</v>
      </c>
    </row>
    <row r="52" spans="1:24" s="195" customFormat="1" ht="18" customHeight="1" x14ac:dyDescent="0.3">
      <c r="A52" s="182" t="s">
        <v>65</v>
      </c>
      <c r="B52" s="183">
        <f>+'[2]Cuadro No.8 Dosis de BCG'!E52</f>
        <v>113</v>
      </c>
      <c r="C52" s="184">
        <v>105</v>
      </c>
      <c r="D52" s="185">
        <v>130</v>
      </c>
      <c r="E52" s="186">
        <f t="shared" si="5"/>
        <v>92.920353982300881</v>
      </c>
      <c r="F52" s="187">
        <f t="shared" si="6"/>
        <v>19.230769230769234</v>
      </c>
      <c r="G52" s="197">
        <v>113</v>
      </c>
      <c r="H52" s="189">
        <f t="shared" si="7"/>
        <v>100</v>
      </c>
      <c r="I52" s="190">
        <v>107</v>
      </c>
      <c r="J52" s="191">
        <v>131</v>
      </c>
      <c r="K52" s="186">
        <f t="shared" si="9"/>
        <v>94.690265486725664</v>
      </c>
      <c r="L52" s="187">
        <f t="shared" si="10"/>
        <v>18.320610687022899</v>
      </c>
      <c r="M52" s="184">
        <v>99</v>
      </c>
      <c r="N52" s="187">
        <f t="shared" si="11"/>
        <v>87.610619469026545</v>
      </c>
      <c r="O52" s="190">
        <v>109</v>
      </c>
      <c r="P52" s="191">
        <v>128</v>
      </c>
      <c r="Q52" s="186">
        <f t="shared" si="13"/>
        <v>96.460176991150433</v>
      </c>
      <c r="R52" s="187">
        <f t="shared" si="14"/>
        <v>14.84375</v>
      </c>
      <c r="S52" s="184">
        <v>115</v>
      </c>
      <c r="T52" s="187">
        <f t="shared" si="15"/>
        <v>101.76991150442478</v>
      </c>
      <c r="U52" s="192">
        <v>132</v>
      </c>
      <c r="V52" s="193">
        <v>131</v>
      </c>
      <c r="W52" s="186">
        <f t="shared" si="16"/>
        <v>116.8141592920354</v>
      </c>
      <c r="X52" s="196">
        <f t="shared" si="20"/>
        <v>-0.76335877862595414</v>
      </c>
    </row>
    <row r="53" spans="1:24" s="169" customFormat="1" ht="18" customHeight="1" x14ac:dyDescent="0.25">
      <c r="A53" s="174" t="s">
        <v>66</v>
      </c>
      <c r="B53" s="175">
        <f>+'[2]Cuadro No.8 Dosis de BCG'!E53</f>
        <v>1143</v>
      </c>
      <c r="C53" s="176">
        <f>SUM(C54:C60)</f>
        <v>990</v>
      </c>
      <c r="D53" s="177">
        <f>SUM(D54:D60)</f>
        <v>1075</v>
      </c>
      <c r="E53" s="178">
        <f t="shared" si="5"/>
        <v>86.614173228346459</v>
      </c>
      <c r="F53" s="179">
        <f t="shared" si="6"/>
        <v>7.9069767441860463</v>
      </c>
      <c r="G53" s="176">
        <f>SUM(G54:G60)</f>
        <v>1143</v>
      </c>
      <c r="H53" s="180">
        <f t="shared" si="7"/>
        <v>100</v>
      </c>
      <c r="I53" s="176">
        <f t="shared" ref="I53:J53" si="33">SUM(I54:I60)</f>
        <v>990</v>
      </c>
      <c r="J53" s="177">
        <f t="shared" si="33"/>
        <v>1078</v>
      </c>
      <c r="K53" s="178">
        <f t="shared" si="9"/>
        <v>86.614173228346459</v>
      </c>
      <c r="L53" s="179">
        <f t="shared" si="10"/>
        <v>8.1632653061224492</v>
      </c>
      <c r="M53" s="176">
        <f>SUM(M54:M60)</f>
        <v>1063</v>
      </c>
      <c r="N53" s="179">
        <f t="shared" si="11"/>
        <v>93.00087489063867</v>
      </c>
      <c r="O53" s="176">
        <f t="shared" ref="O53:P53" si="34">SUM(O54:O60)</f>
        <v>1009</v>
      </c>
      <c r="P53" s="177">
        <f t="shared" si="34"/>
        <v>1070</v>
      </c>
      <c r="Q53" s="178">
        <f t="shared" si="13"/>
        <v>88.276465441819767</v>
      </c>
      <c r="R53" s="179">
        <f t="shared" si="14"/>
        <v>5.7009345794392523</v>
      </c>
      <c r="S53" s="176">
        <f>SUM(S54:S60)</f>
        <v>948</v>
      </c>
      <c r="T53" s="179">
        <f t="shared" si="15"/>
        <v>82.939632545931758</v>
      </c>
      <c r="U53" s="176">
        <f t="shared" ref="U53:V53" si="35">SUM(U54:U60)</f>
        <v>1008</v>
      </c>
      <c r="V53" s="177">
        <f t="shared" si="35"/>
        <v>1142</v>
      </c>
      <c r="W53" s="178">
        <f t="shared" si="16"/>
        <v>88.188976377952756</v>
      </c>
      <c r="X53" s="181">
        <f t="shared" si="20"/>
        <v>11.733800350262696</v>
      </c>
    </row>
    <row r="54" spans="1:24" s="195" customFormat="1" ht="18" customHeight="1" x14ac:dyDescent="0.3">
      <c r="A54" s="182" t="s">
        <v>67</v>
      </c>
      <c r="B54" s="183">
        <f>+'[2]Cuadro No.8 Dosis de BCG'!E54</f>
        <v>150</v>
      </c>
      <c r="C54" s="184">
        <v>136</v>
      </c>
      <c r="D54" s="185">
        <v>125</v>
      </c>
      <c r="E54" s="186">
        <f t="shared" si="5"/>
        <v>90.666666666666657</v>
      </c>
      <c r="F54" s="187">
        <f t="shared" si="6"/>
        <v>-8.7999999999999989</v>
      </c>
      <c r="G54" s="188">
        <v>150</v>
      </c>
      <c r="H54" s="189">
        <f t="shared" si="7"/>
        <v>100</v>
      </c>
      <c r="I54" s="190">
        <v>137</v>
      </c>
      <c r="J54" s="191">
        <v>124</v>
      </c>
      <c r="K54" s="186">
        <f t="shared" si="9"/>
        <v>91.333333333333329</v>
      </c>
      <c r="L54" s="187">
        <f t="shared" si="10"/>
        <v>-10.483870967741936</v>
      </c>
      <c r="M54" s="184">
        <v>137</v>
      </c>
      <c r="N54" s="187">
        <f t="shared" si="11"/>
        <v>91.333333333333329</v>
      </c>
      <c r="O54" s="190">
        <v>134</v>
      </c>
      <c r="P54" s="191">
        <v>127</v>
      </c>
      <c r="Q54" s="186">
        <f t="shared" si="13"/>
        <v>89.333333333333329</v>
      </c>
      <c r="R54" s="187">
        <f t="shared" si="14"/>
        <v>-5.5118110236220472</v>
      </c>
      <c r="S54" s="184">
        <v>113</v>
      </c>
      <c r="T54" s="187">
        <f t="shared" si="15"/>
        <v>75.333333333333329</v>
      </c>
      <c r="U54" s="192">
        <v>131</v>
      </c>
      <c r="V54" s="193">
        <v>134</v>
      </c>
      <c r="W54" s="186">
        <f t="shared" si="16"/>
        <v>87.333333333333329</v>
      </c>
      <c r="X54" s="196">
        <f t="shared" si="20"/>
        <v>2.2388059701492535</v>
      </c>
    </row>
    <row r="55" spans="1:24" s="195" customFormat="1" ht="18" customHeight="1" x14ac:dyDescent="0.3">
      <c r="A55" s="182" t="s">
        <v>68</v>
      </c>
      <c r="B55" s="183">
        <f>+'[2]Cuadro No.8 Dosis de BCG'!E55</f>
        <v>345</v>
      </c>
      <c r="C55" s="184">
        <v>316</v>
      </c>
      <c r="D55" s="185">
        <v>346</v>
      </c>
      <c r="E55" s="186">
        <f t="shared" si="5"/>
        <v>91.594202898550719</v>
      </c>
      <c r="F55" s="187">
        <f>(D55-C55)/D55*100</f>
        <v>8.6705202312138727</v>
      </c>
      <c r="G55" s="188">
        <v>345</v>
      </c>
      <c r="H55" s="189">
        <f t="shared" si="7"/>
        <v>100</v>
      </c>
      <c r="I55" s="190">
        <v>315</v>
      </c>
      <c r="J55" s="191">
        <v>346</v>
      </c>
      <c r="K55" s="186">
        <f t="shared" si="9"/>
        <v>91.304347826086953</v>
      </c>
      <c r="L55" s="187">
        <f>(J55-I55)/J55*100</f>
        <v>8.9595375722543356</v>
      </c>
      <c r="M55" s="184">
        <v>324</v>
      </c>
      <c r="N55" s="187">
        <f t="shared" si="11"/>
        <v>93.913043478260875</v>
      </c>
      <c r="O55" s="190">
        <v>336</v>
      </c>
      <c r="P55" s="191">
        <v>336</v>
      </c>
      <c r="Q55" s="186">
        <f t="shared" si="13"/>
        <v>97.391304347826093</v>
      </c>
      <c r="R55" s="187">
        <f>(P55-O55)/P55*100</f>
        <v>0</v>
      </c>
      <c r="S55" s="184">
        <v>290</v>
      </c>
      <c r="T55" s="187">
        <f t="shared" si="15"/>
        <v>84.05797101449275</v>
      </c>
      <c r="U55" s="192">
        <v>340</v>
      </c>
      <c r="V55" s="193">
        <v>359</v>
      </c>
      <c r="W55" s="186">
        <f t="shared" si="16"/>
        <v>98.550724637681171</v>
      </c>
      <c r="X55" s="196">
        <f>(V55-U55)/V55*100</f>
        <v>5.2924791086350975</v>
      </c>
    </row>
    <row r="56" spans="1:24" s="195" customFormat="1" ht="18" customHeight="1" x14ac:dyDescent="0.3">
      <c r="A56" s="182" t="s">
        <v>69</v>
      </c>
      <c r="B56" s="183">
        <f>+'[2]Cuadro No.8 Dosis de BCG'!E56</f>
        <v>368</v>
      </c>
      <c r="C56" s="184">
        <v>314</v>
      </c>
      <c r="D56" s="185">
        <v>337</v>
      </c>
      <c r="E56" s="186">
        <f t="shared" si="5"/>
        <v>85.326086956521735</v>
      </c>
      <c r="F56" s="187">
        <f>(D56-C56)/D56*100</f>
        <v>6.8249258160237387</v>
      </c>
      <c r="G56" s="188">
        <v>368</v>
      </c>
      <c r="H56" s="189">
        <f t="shared" si="7"/>
        <v>100</v>
      </c>
      <c r="I56" s="190">
        <v>313</v>
      </c>
      <c r="J56" s="191">
        <v>339</v>
      </c>
      <c r="K56" s="186">
        <f t="shared" si="9"/>
        <v>85.054347826086953</v>
      </c>
      <c r="L56" s="187">
        <f>(J56-I56)/J56*100</f>
        <v>7.6696165191740411</v>
      </c>
      <c r="M56" s="184">
        <v>330</v>
      </c>
      <c r="N56" s="187">
        <f t="shared" si="11"/>
        <v>89.673913043478265</v>
      </c>
      <c r="O56" s="190">
        <v>298</v>
      </c>
      <c r="P56" s="191">
        <v>337</v>
      </c>
      <c r="Q56" s="186">
        <f t="shared" si="13"/>
        <v>80.978260869565219</v>
      </c>
      <c r="R56" s="187">
        <f>(P56-O56)/P56*100</f>
        <v>11.572700296735905</v>
      </c>
      <c r="S56" s="184">
        <v>312</v>
      </c>
      <c r="T56" s="187">
        <f t="shared" si="15"/>
        <v>84.782608695652172</v>
      </c>
      <c r="U56" s="192">
        <v>294</v>
      </c>
      <c r="V56" s="193">
        <v>347</v>
      </c>
      <c r="W56" s="186">
        <f t="shared" si="16"/>
        <v>79.891304347826093</v>
      </c>
      <c r="X56" s="196">
        <f>(V56-U56)/V56*100</f>
        <v>15.273775216138327</v>
      </c>
    </row>
    <row r="57" spans="1:24" s="195" customFormat="1" ht="18" customHeight="1" x14ac:dyDescent="0.3">
      <c r="A57" s="182" t="s">
        <v>70</v>
      </c>
      <c r="B57" s="183">
        <f>+'[2]Cuadro No.8 Dosis de BCG'!E57</f>
        <v>109</v>
      </c>
      <c r="C57" s="184">
        <v>101</v>
      </c>
      <c r="D57" s="185">
        <v>111</v>
      </c>
      <c r="E57" s="186">
        <f t="shared" si="5"/>
        <v>92.660550458715591</v>
      </c>
      <c r="F57" s="187">
        <f>(D57-C57)/D57*100</f>
        <v>9.0090090090090094</v>
      </c>
      <c r="G57" s="188">
        <v>109</v>
      </c>
      <c r="H57" s="189">
        <f t="shared" si="7"/>
        <v>100</v>
      </c>
      <c r="I57" s="190">
        <v>101</v>
      </c>
      <c r="J57" s="191">
        <v>111</v>
      </c>
      <c r="K57" s="186">
        <f t="shared" si="9"/>
        <v>92.660550458715591</v>
      </c>
      <c r="L57" s="187">
        <f>(J57-I57)/J57*100</f>
        <v>9.0090090090090094</v>
      </c>
      <c r="M57" s="184">
        <v>109</v>
      </c>
      <c r="N57" s="187">
        <f t="shared" si="11"/>
        <v>100</v>
      </c>
      <c r="O57" s="190">
        <v>110</v>
      </c>
      <c r="P57" s="191">
        <v>114</v>
      </c>
      <c r="Q57" s="186">
        <f t="shared" si="13"/>
        <v>100.91743119266054</v>
      </c>
      <c r="R57" s="187">
        <f>(P57-O57)/P57*100</f>
        <v>3.5087719298245612</v>
      </c>
      <c r="S57" s="184">
        <v>103</v>
      </c>
      <c r="T57" s="187">
        <f t="shared" si="15"/>
        <v>94.495412844036693</v>
      </c>
      <c r="U57" s="192">
        <v>108</v>
      </c>
      <c r="V57" s="193">
        <v>120</v>
      </c>
      <c r="W57" s="186">
        <f t="shared" si="16"/>
        <v>99.082568807339456</v>
      </c>
      <c r="X57" s="196">
        <f>(V57-U57)/V57*100</f>
        <v>10</v>
      </c>
    </row>
    <row r="58" spans="1:24" s="195" customFormat="1" ht="18" customHeight="1" x14ac:dyDescent="0.3">
      <c r="A58" s="182" t="s">
        <v>71</v>
      </c>
      <c r="B58" s="183">
        <f>+'[2]Cuadro No.8 Dosis de BCG'!E58</f>
        <v>54</v>
      </c>
      <c r="C58" s="184">
        <v>34</v>
      </c>
      <c r="D58" s="185">
        <v>47</v>
      </c>
      <c r="E58" s="186">
        <f t="shared" si="5"/>
        <v>62.962962962962962</v>
      </c>
      <c r="F58" s="187">
        <f>(D58-C58)/D58*100</f>
        <v>27.659574468085108</v>
      </c>
      <c r="G58" s="188">
        <v>54</v>
      </c>
      <c r="H58" s="189">
        <f t="shared" si="7"/>
        <v>100</v>
      </c>
      <c r="I58" s="190">
        <v>35</v>
      </c>
      <c r="J58" s="191">
        <v>47</v>
      </c>
      <c r="K58" s="186">
        <f t="shared" si="9"/>
        <v>64.81481481481481</v>
      </c>
      <c r="L58" s="187">
        <f>(J58-I58)/J58*100</f>
        <v>25.531914893617021</v>
      </c>
      <c r="M58" s="184">
        <v>56</v>
      </c>
      <c r="N58" s="187">
        <f t="shared" si="11"/>
        <v>103.7037037037037</v>
      </c>
      <c r="O58" s="190">
        <v>41</v>
      </c>
      <c r="P58" s="191">
        <v>44</v>
      </c>
      <c r="Q58" s="186">
        <f t="shared" si="13"/>
        <v>75.925925925925924</v>
      </c>
      <c r="R58" s="187">
        <f>(P58-O58)/P58*100</f>
        <v>6.8181818181818175</v>
      </c>
      <c r="S58" s="184">
        <v>32</v>
      </c>
      <c r="T58" s="187">
        <f t="shared" si="15"/>
        <v>59.259259259259252</v>
      </c>
      <c r="U58" s="192">
        <v>34</v>
      </c>
      <c r="V58" s="193">
        <v>67</v>
      </c>
      <c r="W58" s="186">
        <f t="shared" si="16"/>
        <v>62.962962962962962</v>
      </c>
      <c r="X58" s="196">
        <f>(V58-U58)/V58*100</f>
        <v>49.253731343283583</v>
      </c>
    </row>
    <row r="59" spans="1:24" s="195" customFormat="1" ht="18" customHeight="1" x14ac:dyDescent="0.3">
      <c r="A59" s="182" t="s">
        <v>72</v>
      </c>
      <c r="B59" s="183">
        <f>+'[2]Cuadro No.8 Dosis de BCG'!E59</f>
        <v>18</v>
      </c>
      <c r="C59" s="184">
        <v>16</v>
      </c>
      <c r="D59" s="185">
        <v>16</v>
      </c>
      <c r="E59" s="186">
        <f t="shared" si="5"/>
        <v>88.888888888888886</v>
      </c>
      <c r="F59" s="187">
        <f t="shared" si="6"/>
        <v>0</v>
      </c>
      <c r="G59" s="188">
        <v>18</v>
      </c>
      <c r="H59" s="189">
        <f t="shared" si="7"/>
        <v>100</v>
      </c>
      <c r="I59" s="190">
        <v>16</v>
      </c>
      <c r="J59" s="191">
        <v>16</v>
      </c>
      <c r="K59" s="186">
        <f t="shared" si="9"/>
        <v>88.888888888888886</v>
      </c>
      <c r="L59" s="187">
        <f t="shared" si="10"/>
        <v>0</v>
      </c>
      <c r="M59" s="184">
        <v>17</v>
      </c>
      <c r="N59" s="187">
        <f t="shared" si="11"/>
        <v>94.444444444444443</v>
      </c>
      <c r="O59" s="190">
        <v>13</v>
      </c>
      <c r="P59" s="191">
        <v>17</v>
      </c>
      <c r="Q59" s="186">
        <f t="shared" si="13"/>
        <v>72.222222222222214</v>
      </c>
      <c r="R59" s="187">
        <f t="shared" si="14"/>
        <v>23.52941176470588</v>
      </c>
      <c r="S59" s="184">
        <v>15</v>
      </c>
      <c r="T59" s="187">
        <f t="shared" si="15"/>
        <v>83.333333333333343</v>
      </c>
      <c r="U59" s="192">
        <v>11</v>
      </c>
      <c r="V59" s="193">
        <v>19</v>
      </c>
      <c r="W59" s="186">
        <f t="shared" si="16"/>
        <v>61.111111111111114</v>
      </c>
      <c r="X59" s="196">
        <f t="shared" si="20"/>
        <v>42.105263157894733</v>
      </c>
    </row>
    <row r="60" spans="1:24" s="195" customFormat="1" ht="18" customHeight="1" x14ac:dyDescent="0.3">
      <c r="A60" s="182" t="s">
        <v>73</v>
      </c>
      <c r="B60" s="183">
        <f>+'[2]Cuadro No.8 Dosis de BCG'!E60</f>
        <v>99</v>
      </c>
      <c r="C60" s="184">
        <v>73</v>
      </c>
      <c r="D60" s="185">
        <v>93</v>
      </c>
      <c r="E60" s="186">
        <f t="shared" si="5"/>
        <v>73.73737373737373</v>
      </c>
      <c r="F60" s="187">
        <f t="shared" si="6"/>
        <v>21.50537634408602</v>
      </c>
      <c r="G60" s="188">
        <v>99</v>
      </c>
      <c r="H60" s="189">
        <f t="shared" si="7"/>
        <v>100</v>
      </c>
      <c r="I60" s="190">
        <v>73</v>
      </c>
      <c r="J60" s="191">
        <v>95</v>
      </c>
      <c r="K60" s="186">
        <f t="shared" si="9"/>
        <v>73.73737373737373</v>
      </c>
      <c r="L60" s="187">
        <f t="shared" si="10"/>
        <v>23.157894736842106</v>
      </c>
      <c r="M60" s="184">
        <v>90</v>
      </c>
      <c r="N60" s="187">
        <f t="shared" si="11"/>
        <v>90.909090909090907</v>
      </c>
      <c r="O60" s="190">
        <v>77</v>
      </c>
      <c r="P60" s="191">
        <v>95</v>
      </c>
      <c r="Q60" s="186">
        <f t="shared" si="13"/>
        <v>77.777777777777786</v>
      </c>
      <c r="R60" s="187">
        <f t="shared" si="14"/>
        <v>18.947368421052634</v>
      </c>
      <c r="S60" s="184">
        <v>83</v>
      </c>
      <c r="T60" s="187">
        <f t="shared" si="15"/>
        <v>83.838383838383834</v>
      </c>
      <c r="U60" s="192">
        <v>90</v>
      </c>
      <c r="V60" s="193">
        <v>96</v>
      </c>
      <c r="W60" s="186">
        <f t="shared" si="16"/>
        <v>90.909090909090907</v>
      </c>
      <c r="X60" s="196">
        <f t="shared" si="20"/>
        <v>6.25</v>
      </c>
    </row>
    <row r="61" spans="1:24" s="169" customFormat="1" ht="18" customHeight="1" x14ac:dyDescent="0.25">
      <c r="A61" s="174" t="s">
        <v>74</v>
      </c>
      <c r="B61" s="175">
        <f>+'[2]Cuadro No.8 Dosis de BCG'!E61</f>
        <v>4387</v>
      </c>
      <c r="C61" s="176">
        <f>SUM(C62:C73)</f>
        <v>3288</v>
      </c>
      <c r="D61" s="177">
        <f>SUM(D62:D73)</f>
        <v>4177</v>
      </c>
      <c r="E61" s="178">
        <f t="shared" si="5"/>
        <v>74.948712103943478</v>
      </c>
      <c r="F61" s="179">
        <f t="shared" si="6"/>
        <v>21.283217620301652</v>
      </c>
      <c r="G61" s="176">
        <f>SUM(G62:G73)</f>
        <v>4387</v>
      </c>
      <c r="H61" s="198">
        <f t="shared" si="7"/>
        <v>100</v>
      </c>
      <c r="I61" s="176">
        <f t="shared" ref="I61:J61" si="36">SUM(I62:I73)</f>
        <v>3393</v>
      </c>
      <c r="J61" s="177">
        <f t="shared" si="36"/>
        <v>4272</v>
      </c>
      <c r="K61" s="178">
        <f t="shared" si="9"/>
        <v>77.342147253248228</v>
      </c>
      <c r="L61" s="179">
        <f t="shared" si="10"/>
        <v>20.575842696629213</v>
      </c>
      <c r="M61" s="176">
        <f>SUM(M62:M73)</f>
        <v>3924</v>
      </c>
      <c r="N61" s="179">
        <f t="shared" si="11"/>
        <v>89.44609072258946</v>
      </c>
      <c r="O61" s="176">
        <f t="shared" ref="O61:P61" si="37">SUM(O62:O73)</f>
        <v>4103</v>
      </c>
      <c r="P61" s="177">
        <f t="shared" si="37"/>
        <v>4440</v>
      </c>
      <c r="Q61" s="178">
        <f t="shared" si="13"/>
        <v>93.526327786642355</v>
      </c>
      <c r="R61" s="179">
        <f t="shared" si="14"/>
        <v>7.5900900900900901</v>
      </c>
      <c r="S61" s="176">
        <f>SUM(S62:S73)</f>
        <v>3353</v>
      </c>
      <c r="T61" s="179">
        <f t="shared" si="15"/>
        <v>76.430362434465465</v>
      </c>
      <c r="U61" s="199">
        <f t="shared" ref="U61:V61" si="38">SUM(U62:U73)</f>
        <v>4020</v>
      </c>
      <c r="V61" s="200">
        <f t="shared" si="38"/>
        <v>4362</v>
      </c>
      <c r="W61" s="178">
        <f t="shared" si="16"/>
        <v>91.634374287668109</v>
      </c>
      <c r="X61" s="181">
        <f t="shared" si="20"/>
        <v>7.8404401650618984</v>
      </c>
    </row>
    <row r="62" spans="1:24" s="195" customFormat="1" ht="18" customHeight="1" x14ac:dyDescent="0.3">
      <c r="A62" s="182" t="s">
        <v>75</v>
      </c>
      <c r="B62" s="183">
        <f>+'[2]Cuadro No.8 Dosis de BCG'!E62</f>
        <v>250</v>
      </c>
      <c r="C62" s="184">
        <v>174</v>
      </c>
      <c r="D62" s="185">
        <v>212</v>
      </c>
      <c r="E62" s="186">
        <f t="shared" si="5"/>
        <v>69.599999999999994</v>
      </c>
      <c r="F62" s="187">
        <f t="shared" si="6"/>
        <v>17.924528301886792</v>
      </c>
      <c r="G62" s="188">
        <v>250</v>
      </c>
      <c r="H62" s="201">
        <f t="shared" si="7"/>
        <v>100</v>
      </c>
      <c r="I62" s="190">
        <v>179</v>
      </c>
      <c r="J62" s="191">
        <v>215</v>
      </c>
      <c r="K62" s="186">
        <f t="shared" si="9"/>
        <v>71.599999999999994</v>
      </c>
      <c r="L62" s="187">
        <f t="shared" si="10"/>
        <v>16.744186046511629</v>
      </c>
      <c r="M62" s="184">
        <v>230</v>
      </c>
      <c r="N62" s="187">
        <f t="shared" si="11"/>
        <v>92</v>
      </c>
      <c r="O62" s="190">
        <v>202</v>
      </c>
      <c r="P62" s="191">
        <v>221</v>
      </c>
      <c r="Q62" s="186">
        <f t="shared" si="13"/>
        <v>80.800000000000011</v>
      </c>
      <c r="R62" s="187">
        <f t="shared" si="14"/>
        <v>8.5972850678733028</v>
      </c>
      <c r="S62" s="184">
        <v>190</v>
      </c>
      <c r="T62" s="187">
        <f t="shared" si="15"/>
        <v>76</v>
      </c>
      <c r="U62" s="192">
        <v>197</v>
      </c>
      <c r="V62" s="193">
        <v>215</v>
      </c>
      <c r="W62" s="186">
        <f t="shared" si="16"/>
        <v>78.8</v>
      </c>
      <c r="X62" s="196">
        <f t="shared" si="20"/>
        <v>8.3720930232558146</v>
      </c>
    </row>
    <row r="63" spans="1:24" s="195" customFormat="1" ht="18" customHeight="1" x14ac:dyDescent="0.3">
      <c r="A63" s="182" t="s">
        <v>76</v>
      </c>
      <c r="B63" s="183">
        <f>+'[2]Cuadro No.8 Dosis de BCG'!E63</f>
        <v>163</v>
      </c>
      <c r="C63" s="184">
        <v>164</v>
      </c>
      <c r="D63" s="185">
        <v>163</v>
      </c>
      <c r="E63" s="186">
        <f t="shared" si="5"/>
        <v>100.61349693251533</v>
      </c>
      <c r="F63" s="187">
        <f t="shared" si="6"/>
        <v>-0.61349693251533743</v>
      </c>
      <c r="G63" s="188">
        <v>163</v>
      </c>
      <c r="H63" s="201">
        <f t="shared" si="7"/>
        <v>100</v>
      </c>
      <c r="I63" s="190">
        <v>163</v>
      </c>
      <c r="J63" s="191">
        <v>170</v>
      </c>
      <c r="K63" s="186">
        <f t="shared" si="9"/>
        <v>100</v>
      </c>
      <c r="L63" s="187">
        <f t="shared" si="10"/>
        <v>4.117647058823529</v>
      </c>
      <c r="M63" s="184">
        <v>160</v>
      </c>
      <c r="N63" s="187">
        <f t="shared" si="11"/>
        <v>98.159509202453989</v>
      </c>
      <c r="O63" s="190">
        <v>203</v>
      </c>
      <c r="P63" s="191">
        <v>175</v>
      </c>
      <c r="Q63" s="186">
        <f t="shared" si="13"/>
        <v>124.53987730061348</v>
      </c>
      <c r="R63" s="187">
        <f t="shared" si="14"/>
        <v>-16</v>
      </c>
      <c r="S63" s="184">
        <v>142</v>
      </c>
      <c r="T63" s="187">
        <f t="shared" si="15"/>
        <v>87.116564417177912</v>
      </c>
      <c r="U63" s="192">
        <v>185</v>
      </c>
      <c r="V63" s="193">
        <v>171</v>
      </c>
      <c r="W63" s="186">
        <f t="shared" si="16"/>
        <v>113.49693251533743</v>
      </c>
      <c r="X63" s="196">
        <f t="shared" si="20"/>
        <v>-8.1871345029239766</v>
      </c>
    </row>
    <row r="64" spans="1:24" s="195" customFormat="1" ht="18" customHeight="1" x14ac:dyDescent="0.3">
      <c r="A64" s="182" t="s">
        <v>77</v>
      </c>
      <c r="B64" s="183">
        <f>+'[2]Cuadro No.8 Dosis de BCG'!E64</f>
        <v>339</v>
      </c>
      <c r="C64" s="184">
        <v>263</v>
      </c>
      <c r="D64" s="185">
        <v>334</v>
      </c>
      <c r="E64" s="186">
        <f t="shared" si="5"/>
        <v>77.581120943952797</v>
      </c>
      <c r="F64" s="187">
        <f t="shared" si="6"/>
        <v>21.257485029940121</v>
      </c>
      <c r="G64" s="188">
        <v>339</v>
      </c>
      <c r="H64" s="201">
        <f t="shared" si="7"/>
        <v>100</v>
      </c>
      <c r="I64" s="190">
        <v>280</v>
      </c>
      <c r="J64" s="191">
        <v>342</v>
      </c>
      <c r="K64" s="186">
        <f t="shared" si="9"/>
        <v>82.595870206489678</v>
      </c>
      <c r="L64" s="187">
        <f t="shared" si="10"/>
        <v>18.128654970760234</v>
      </c>
      <c r="M64" s="184">
        <v>280</v>
      </c>
      <c r="N64" s="187">
        <f t="shared" si="11"/>
        <v>82.595870206489678</v>
      </c>
      <c r="O64" s="190">
        <v>347</v>
      </c>
      <c r="P64" s="191">
        <v>343</v>
      </c>
      <c r="Q64" s="186">
        <f t="shared" si="13"/>
        <v>102.35988200589972</v>
      </c>
      <c r="R64" s="187">
        <f t="shared" si="14"/>
        <v>-1.1661807580174928</v>
      </c>
      <c r="S64" s="184">
        <v>261</v>
      </c>
      <c r="T64" s="187">
        <f t="shared" si="15"/>
        <v>76.991150442477874</v>
      </c>
      <c r="U64" s="192">
        <v>321</v>
      </c>
      <c r="V64" s="193">
        <v>334</v>
      </c>
      <c r="W64" s="186">
        <f t="shared" si="16"/>
        <v>94.690265486725664</v>
      </c>
      <c r="X64" s="196">
        <f t="shared" si="20"/>
        <v>3.8922155688622757</v>
      </c>
    </row>
    <row r="65" spans="1:24" s="195" customFormat="1" ht="18" customHeight="1" x14ac:dyDescent="0.3">
      <c r="A65" s="182" t="s">
        <v>78</v>
      </c>
      <c r="B65" s="183">
        <f>+'[2]Cuadro No.8 Dosis de BCG'!E65</f>
        <v>164</v>
      </c>
      <c r="C65" s="184">
        <v>150</v>
      </c>
      <c r="D65" s="185">
        <v>164</v>
      </c>
      <c r="E65" s="186">
        <f t="shared" si="5"/>
        <v>91.463414634146346</v>
      </c>
      <c r="F65" s="187">
        <f t="shared" si="6"/>
        <v>8.536585365853659</v>
      </c>
      <c r="G65" s="188">
        <v>164</v>
      </c>
      <c r="H65" s="201">
        <f t="shared" si="7"/>
        <v>100</v>
      </c>
      <c r="I65" s="190">
        <v>154</v>
      </c>
      <c r="J65" s="191">
        <v>175</v>
      </c>
      <c r="K65" s="186">
        <f t="shared" si="9"/>
        <v>93.902439024390233</v>
      </c>
      <c r="L65" s="187">
        <f t="shared" si="10"/>
        <v>12</v>
      </c>
      <c r="M65" s="184">
        <v>164</v>
      </c>
      <c r="N65" s="187">
        <f t="shared" si="11"/>
        <v>100</v>
      </c>
      <c r="O65" s="190">
        <v>174</v>
      </c>
      <c r="P65" s="191">
        <v>176</v>
      </c>
      <c r="Q65" s="186">
        <f t="shared" si="13"/>
        <v>106.09756097560977</v>
      </c>
      <c r="R65" s="187">
        <f t="shared" si="14"/>
        <v>1.1363636363636365</v>
      </c>
      <c r="S65" s="184">
        <v>159</v>
      </c>
      <c r="T65" s="187">
        <f t="shared" si="15"/>
        <v>96.951219512195124</v>
      </c>
      <c r="U65" s="192">
        <v>171</v>
      </c>
      <c r="V65" s="193">
        <v>175</v>
      </c>
      <c r="W65" s="186">
        <f t="shared" si="16"/>
        <v>104.26829268292683</v>
      </c>
      <c r="X65" s="196">
        <f t="shared" si="20"/>
        <v>2.2857142857142856</v>
      </c>
    </row>
    <row r="66" spans="1:24" s="195" customFormat="1" ht="18" customHeight="1" x14ac:dyDescent="0.3">
      <c r="A66" s="182" t="s">
        <v>79</v>
      </c>
      <c r="B66" s="183">
        <f>+'[2]Cuadro No.8 Dosis de BCG'!E66</f>
        <v>350</v>
      </c>
      <c r="C66" s="184">
        <v>250</v>
      </c>
      <c r="D66" s="185">
        <v>347</v>
      </c>
      <c r="E66" s="186">
        <f t="shared" si="5"/>
        <v>71.428571428571431</v>
      </c>
      <c r="F66" s="187">
        <f t="shared" si="6"/>
        <v>27.953890489913547</v>
      </c>
      <c r="G66" s="188">
        <v>350</v>
      </c>
      <c r="H66" s="201">
        <f t="shared" si="7"/>
        <v>100</v>
      </c>
      <c r="I66" s="190">
        <v>272</v>
      </c>
      <c r="J66" s="191">
        <v>357</v>
      </c>
      <c r="K66" s="186">
        <f t="shared" si="9"/>
        <v>77.714285714285708</v>
      </c>
      <c r="L66" s="187">
        <f t="shared" si="10"/>
        <v>23.809523809523807</v>
      </c>
      <c r="M66" s="184">
        <v>285</v>
      </c>
      <c r="N66" s="187">
        <f t="shared" si="11"/>
        <v>81.428571428571431</v>
      </c>
      <c r="O66" s="190">
        <v>365</v>
      </c>
      <c r="P66" s="191">
        <v>378</v>
      </c>
      <c r="Q66" s="186">
        <f t="shared" si="13"/>
        <v>104.28571428571429</v>
      </c>
      <c r="R66" s="187">
        <f t="shared" si="14"/>
        <v>3.4391534391534391</v>
      </c>
      <c r="S66" s="184">
        <v>249</v>
      </c>
      <c r="T66" s="187">
        <f t="shared" si="15"/>
        <v>71.142857142857139</v>
      </c>
      <c r="U66" s="192">
        <v>327</v>
      </c>
      <c r="V66" s="193">
        <v>377</v>
      </c>
      <c r="W66" s="186">
        <f t="shared" si="16"/>
        <v>93.428571428571431</v>
      </c>
      <c r="X66" s="196">
        <f t="shared" si="20"/>
        <v>13.262599469496022</v>
      </c>
    </row>
    <row r="67" spans="1:24" s="195" customFormat="1" ht="18" customHeight="1" x14ac:dyDescent="0.3">
      <c r="A67" s="182" t="s">
        <v>80</v>
      </c>
      <c r="B67" s="183">
        <f>+'[2]Cuadro No.8 Dosis de BCG'!E67</f>
        <v>99</v>
      </c>
      <c r="C67" s="184">
        <v>83</v>
      </c>
      <c r="D67" s="185">
        <v>86</v>
      </c>
      <c r="E67" s="186">
        <f t="shared" si="5"/>
        <v>83.838383838383834</v>
      </c>
      <c r="F67" s="187">
        <f t="shared" si="6"/>
        <v>3.4883720930232558</v>
      </c>
      <c r="G67" s="188">
        <v>99</v>
      </c>
      <c r="H67" s="201">
        <f t="shared" si="7"/>
        <v>100</v>
      </c>
      <c r="I67" s="190">
        <v>84</v>
      </c>
      <c r="J67" s="191">
        <v>89</v>
      </c>
      <c r="K67" s="186">
        <f t="shared" si="9"/>
        <v>84.848484848484844</v>
      </c>
      <c r="L67" s="187">
        <f t="shared" si="10"/>
        <v>5.6179775280898872</v>
      </c>
      <c r="M67" s="184">
        <v>91</v>
      </c>
      <c r="N67" s="187">
        <f t="shared" si="11"/>
        <v>91.919191919191917</v>
      </c>
      <c r="O67" s="190">
        <v>88</v>
      </c>
      <c r="P67" s="191">
        <v>93</v>
      </c>
      <c r="Q67" s="186">
        <f t="shared" si="13"/>
        <v>88.888888888888886</v>
      </c>
      <c r="R67" s="187">
        <f t="shared" si="14"/>
        <v>5.376344086021505</v>
      </c>
      <c r="S67" s="184">
        <v>66</v>
      </c>
      <c r="T67" s="187">
        <f t="shared" si="15"/>
        <v>66.666666666666657</v>
      </c>
      <c r="U67" s="192">
        <v>93</v>
      </c>
      <c r="V67" s="193">
        <v>92</v>
      </c>
      <c r="W67" s="186">
        <f t="shared" si="16"/>
        <v>93.939393939393938</v>
      </c>
      <c r="X67" s="196">
        <f t="shared" si="20"/>
        <v>-1.0869565217391304</v>
      </c>
    </row>
    <row r="68" spans="1:24" s="195" customFormat="1" ht="18" customHeight="1" x14ac:dyDescent="0.3">
      <c r="A68" s="182" t="s">
        <v>81</v>
      </c>
      <c r="B68" s="183">
        <f>+'[2]Cuadro No.8 Dosis de BCG'!E68</f>
        <v>69</v>
      </c>
      <c r="C68" s="184">
        <v>53</v>
      </c>
      <c r="D68" s="185">
        <v>46</v>
      </c>
      <c r="E68" s="186">
        <f t="shared" si="5"/>
        <v>76.811594202898547</v>
      </c>
      <c r="F68" s="187">
        <f t="shared" si="6"/>
        <v>-15.217391304347828</v>
      </c>
      <c r="G68" s="188">
        <v>69</v>
      </c>
      <c r="H68" s="201">
        <f t="shared" si="7"/>
        <v>100</v>
      </c>
      <c r="I68" s="190">
        <v>54</v>
      </c>
      <c r="J68" s="191">
        <v>47</v>
      </c>
      <c r="K68" s="186">
        <f t="shared" si="9"/>
        <v>78.260869565217391</v>
      </c>
      <c r="L68" s="187">
        <f t="shared" si="10"/>
        <v>-14.893617021276595</v>
      </c>
      <c r="M68" s="184">
        <v>65</v>
      </c>
      <c r="N68" s="187">
        <f t="shared" si="11"/>
        <v>94.20289855072464</v>
      </c>
      <c r="O68" s="190">
        <v>55</v>
      </c>
      <c r="P68" s="191">
        <v>54</v>
      </c>
      <c r="Q68" s="186">
        <f t="shared" si="13"/>
        <v>79.710144927536234</v>
      </c>
      <c r="R68" s="187">
        <f t="shared" si="14"/>
        <v>-1.8518518518518516</v>
      </c>
      <c r="S68" s="184">
        <v>24</v>
      </c>
      <c r="T68" s="187">
        <f t="shared" si="15"/>
        <v>34.782608695652172</v>
      </c>
      <c r="U68" s="192">
        <v>65</v>
      </c>
      <c r="V68" s="193">
        <v>57</v>
      </c>
      <c r="W68" s="186">
        <f t="shared" si="16"/>
        <v>94.20289855072464</v>
      </c>
      <c r="X68" s="196">
        <f t="shared" si="20"/>
        <v>-14.035087719298245</v>
      </c>
    </row>
    <row r="69" spans="1:24" s="195" customFormat="1" ht="18" customHeight="1" x14ac:dyDescent="0.3">
      <c r="A69" s="182" t="s">
        <v>82</v>
      </c>
      <c r="B69" s="183">
        <f>+'[2]Cuadro No.8 Dosis de BCG'!E69</f>
        <v>153</v>
      </c>
      <c r="C69" s="184">
        <v>138</v>
      </c>
      <c r="D69" s="185">
        <v>150</v>
      </c>
      <c r="E69" s="186">
        <f t="shared" si="5"/>
        <v>90.196078431372555</v>
      </c>
      <c r="F69" s="187">
        <f t="shared" si="6"/>
        <v>8</v>
      </c>
      <c r="G69" s="188">
        <v>153</v>
      </c>
      <c r="H69" s="201">
        <f t="shared" si="7"/>
        <v>100</v>
      </c>
      <c r="I69" s="190">
        <v>142</v>
      </c>
      <c r="J69" s="191">
        <v>151</v>
      </c>
      <c r="K69" s="186">
        <f t="shared" si="9"/>
        <v>92.810457516339866</v>
      </c>
      <c r="L69" s="187">
        <f t="shared" si="10"/>
        <v>5.9602649006622519</v>
      </c>
      <c r="M69" s="184">
        <v>152</v>
      </c>
      <c r="N69" s="187">
        <f t="shared" si="11"/>
        <v>99.346405228758172</v>
      </c>
      <c r="O69" s="190">
        <v>166</v>
      </c>
      <c r="P69" s="191">
        <v>156</v>
      </c>
      <c r="Q69" s="186">
        <f t="shared" si="13"/>
        <v>108.49673202614379</v>
      </c>
      <c r="R69" s="187">
        <f t="shared" si="14"/>
        <v>-6.4102564102564097</v>
      </c>
      <c r="S69" s="184">
        <v>138</v>
      </c>
      <c r="T69" s="187">
        <f t="shared" si="15"/>
        <v>90.196078431372555</v>
      </c>
      <c r="U69" s="192">
        <v>139</v>
      </c>
      <c r="V69" s="193">
        <v>150</v>
      </c>
      <c r="W69" s="186">
        <f t="shared" si="16"/>
        <v>90.849673202614383</v>
      </c>
      <c r="X69" s="196">
        <f t="shared" si="20"/>
        <v>7.333333333333333</v>
      </c>
    </row>
    <row r="70" spans="1:24" s="195" customFormat="1" ht="18" customHeight="1" x14ac:dyDescent="0.3">
      <c r="A70" s="182" t="s">
        <v>83</v>
      </c>
      <c r="B70" s="183">
        <f>+'[2]Cuadro No.8 Dosis de BCG'!E70</f>
        <v>345</v>
      </c>
      <c r="C70" s="184">
        <v>270</v>
      </c>
      <c r="D70" s="185">
        <v>360</v>
      </c>
      <c r="E70" s="186">
        <f t="shared" si="5"/>
        <v>78.260869565217391</v>
      </c>
      <c r="F70" s="187">
        <f t="shared" si="6"/>
        <v>25</v>
      </c>
      <c r="G70" s="188">
        <v>345</v>
      </c>
      <c r="H70" s="201">
        <f t="shared" si="7"/>
        <v>100</v>
      </c>
      <c r="I70" s="190">
        <v>277</v>
      </c>
      <c r="J70" s="191">
        <v>375</v>
      </c>
      <c r="K70" s="186">
        <f t="shared" si="9"/>
        <v>80.289855072463766</v>
      </c>
      <c r="L70" s="187">
        <f t="shared" si="10"/>
        <v>26.133333333333329</v>
      </c>
      <c r="M70" s="184">
        <v>206</v>
      </c>
      <c r="N70" s="187">
        <f t="shared" si="11"/>
        <v>59.710144927536234</v>
      </c>
      <c r="O70" s="190">
        <v>319</v>
      </c>
      <c r="P70" s="191">
        <v>379</v>
      </c>
      <c r="Q70" s="186">
        <f t="shared" si="13"/>
        <v>92.463768115942031</v>
      </c>
      <c r="R70" s="187">
        <f t="shared" si="14"/>
        <v>15.831134564643801</v>
      </c>
      <c r="S70" s="184">
        <v>231</v>
      </c>
      <c r="T70" s="187">
        <f t="shared" si="15"/>
        <v>66.956521739130437</v>
      </c>
      <c r="U70" s="192">
        <v>304</v>
      </c>
      <c r="V70" s="193">
        <v>358</v>
      </c>
      <c r="W70" s="186">
        <f t="shared" si="16"/>
        <v>88.115942028985501</v>
      </c>
      <c r="X70" s="196">
        <f t="shared" si="20"/>
        <v>15.083798882681565</v>
      </c>
    </row>
    <row r="71" spans="1:24" s="195" customFormat="1" ht="18" customHeight="1" x14ac:dyDescent="0.3">
      <c r="A71" s="182" t="s">
        <v>84</v>
      </c>
      <c r="B71" s="183">
        <f>+'[2]Cuadro No.8 Dosis de BCG'!E71</f>
        <v>1895</v>
      </c>
      <c r="C71" s="184">
        <v>1290</v>
      </c>
      <c r="D71" s="185">
        <v>1719</v>
      </c>
      <c r="E71" s="186">
        <f t="shared" si="5"/>
        <v>68.073878627968341</v>
      </c>
      <c r="F71" s="187">
        <f t="shared" si="6"/>
        <v>24.956369982547994</v>
      </c>
      <c r="G71" s="188">
        <v>1895</v>
      </c>
      <c r="H71" s="201">
        <f t="shared" si="7"/>
        <v>100</v>
      </c>
      <c r="I71" s="190">
        <v>1317</v>
      </c>
      <c r="J71" s="191">
        <v>1743</v>
      </c>
      <c r="K71" s="186">
        <f t="shared" si="9"/>
        <v>69.498680738786277</v>
      </c>
      <c r="L71" s="187">
        <f t="shared" si="10"/>
        <v>24.440619621342513</v>
      </c>
      <c r="M71" s="184">
        <v>1748</v>
      </c>
      <c r="N71" s="187">
        <f t="shared" si="11"/>
        <v>92.242744063324537</v>
      </c>
      <c r="O71" s="190">
        <v>1658</v>
      </c>
      <c r="P71" s="191">
        <v>1844</v>
      </c>
      <c r="Q71" s="186">
        <f t="shared" si="13"/>
        <v>87.493403693931398</v>
      </c>
      <c r="R71" s="187">
        <f t="shared" si="14"/>
        <v>10.086767895878525</v>
      </c>
      <c r="S71" s="184">
        <v>1378</v>
      </c>
      <c r="T71" s="187">
        <f t="shared" si="15"/>
        <v>72.717678100263853</v>
      </c>
      <c r="U71" s="192">
        <v>1685</v>
      </c>
      <c r="V71" s="193">
        <v>1833</v>
      </c>
      <c r="W71" s="186">
        <f t="shared" si="16"/>
        <v>88.918205804749334</v>
      </c>
      <c r="X71" s="196">
        <f t="shared" si="20"/>
        <v>8.0741953082378615</v>
      </c>
    </row>
    <row r="72" spans="1:24" s="195" customFormat="1" ht="18" customHeight="1" x14ac:dyDescent="0.3">
      <c r="A72" s="182" t="s">
        <v>85</v>
      </c>
      <c r="B72" s="183">
        <f>+'[2]Cuadro No.8 Dosis de BCG'!E72</f>
        <v>475</v>
      </c>
      <c r="C72" s="184">
        <v>365</v>
      </c>
      <c r="D72" s="185">
        <v>495</v>
      </c>
      <c r="E72" s="186">
        <f t="shared" si="5"/>
        <v>76.84210526315789</v>
      </c>
      <c r="F72" s="187">
        <f t="shared" si="6"/>
        <v>26.262626262626267</v>
      </c>
      <c r="G72" s="188">
        <v>475</v>
      </c>
      <c r="H72" s="201">
        <f t="shared" si="7"/>
        <v>100</v>
      </c>
      <c r="I72" s="190">
        <v>380</v>
      </c>
      <c r="J72" s="191">
        <v>506</v>
      </c>
      <c r="K72" s="186">
        <f t="shared" si="9"/>
        <v>80</v>
      </c>
      <c r="L72" s="187">
        <f t="shared" si="10"/>
        <v>24.901185770750988</v>
      </c>
      <c r="M72" s="184">
        <v>460</v>
      </c>
      <c r="N72" s="187">
        <f t="shared" si="11"/>
        <v>96.84210526315789</v>
      </c>
      <c r="O72" s="190">
        <v>430</v>
      </c>
      <c r="P72" s="191">
        <v>523</v>
      </c>
      <c r="Q72" s="186">
        <f t="shared" si="13"/>
        <v>90.526315789473685</v>
      </c>
      <c r="R72" s="187">
        <f t="shared" si="14"/>
        <v>17.782026768642449</v>
      </c>
      <c r="S72" s="184">
        <v>444</v>
      </c>
      <c r="T72" s="187">
        <f t="shared" si="15"/>
        <v>93.473684210526315</v>
      </c>
      <c r="U72" s="192">
        <v>435</v>
      </c>
      <c r="V72" s="193">
        <v>501</v>
      </c>
      <c r="W72" s="186">
        <f t="shared" si="16"/>
        <v>91.578947368421055</v>
      </c>
      <c r="X72" s="196">
        <f t="shared" si="20"/>
        <v>13.17365269461078</v>
      </c>
    </row>
    <row r="73" spans="1:24" s="195" customFormat="1" ht="18" customHeight="1" x14ac:dyDescent="0.3">
      <c r="A73" s="182" t="s">
        <v>86</v>
      </c>
      <c r="B73" s="183">
        <f>+'[2]Cuadro No.8 Dosis de BCG'!E73</f>
        <v>85</v>
      </c>
      <c r="C73" s="184">
        <v>88</v>
      </c>
      <c r="D73" s="185">
        <v>101</v>
      </c>
      <c r="E73" s="186">
        <f t="shared" ref="E73:E100" si="39">C73/B73*100</f>
        <v>103.5294117647059</v>
      </c>
      <c r="F73" s="187">
        <f t="shared" si="6"/>
        <v>12.871287128712872</v>
      </c>
      <c r="G73" s="188">
        <v>85</v>
      </c>
      <c r="H73" s="201">
        <f t="shared" ref="H73:H100" si="40">G73/B73*100</f>
        <v>100</v>
      </c>
      <c r="I73" s="190">
        <v>91</v>
      </c>
      <c r="J73" s="191">
        <v>102</v>
      </c>
      <c r="K73" s="186">
        <f t="shared" ref="K73:K100" si="41">I73/B73*100</f>
        <v>107.05882352941177</v>
      </c>
      <c r="L73" s="187">
        <f t="shared" si="10"/>
        <v>10.784313725490197</v>
      </c>
      <c r="M73" s="184">
        <v>83</v>
      </c>
      <c r="N73" s="187">
        <f t="shared" ref="N73:N100" si="42">M73/B73*100</f>
        <v>97.647058823529406</v>
      </c>
      <c r="O73" s="190">
        <v>96</v>
      </c>
      <c r="P73" s="191">
        <v>98</v>
      </c>
      <c r="Q73" s="186">
        <f t="shared" ref="Q73:Q100" si="43">O73/B73*100</f>
        <v>112.94117647058823</v>
      </c>
      <c r="R73" s="187">
        <f t="shared" ref="R73:R100" si="44">(P73-O73)/P73*100</f>
        <v>2.0408163265306123</v>
      </c>
      <c r="S73" s="184">
        <v>71</v>
      </c>
      <c r="T73" s="187">
        <f t="shared" ref="T73:T100" si="45">S73/B73*100</f>
        <v>83.529411764705884</v>
      </c>
      <c r="U73" s="192">
        <v>98</v>
      </c>
      <c r="V73" s="193">
        <v>99</v>
      </c>
      <c r="W73" s="186">
        <f t="shared" ref="W73:W100" si="46">U73/B73*100</f>
        <v>115.29411764705881</v>
      </c>
      <c r="X73" s="196">
        <f t="shared" si="20"/>
        <v>1.0101010101010102</v>
      </c>
    </row>
    <row r="74" spans="1:24" s="169" customFormat="1" ht="18" customHeight="1" x14ac:dyDescent="0.25">
      <c r="A74" s="174" t="s">
        <v>87</v>
      </c>
      <c r="B74" s="202">
        <f>+'[2]Cuadro No.8 Dosis de BCG'!E74</f>
        <v>815</v>
      </c>
      <c r="C74" s="176">
        <v>772</v>
      </c>
      <c r="D74" s="177">
        <v>918</v>
      </c>
      <c r="E74" s="178">
        <f t="shared" si="39"/>
        <v>94.723926380368098</v>
      </c>
      <c r="F74" s="179">
        <f t="shared" si="6"/>
        <v>15.904139433551197</v>
      </c>
      <c r="G74" s="203">
        <v>815</v>
      </c>
      <c r="H74" s="198">
        <f t="shared" si="40"/>
        <v>100</v>
      </c>
      <c r="I74" s="204">
        <v>773</v>
      </c>
      <c r="J74" s="205">
        <v>915</v>
      </c>
      <c r="K74" s="178">
        <f t="shared" si="41"/>
        <v>94.846625766871156</v>
      </c>
      <c r="L74" s="179">
        <f t="shared" si="10"/>
        <v>15.519125683060109</v>
      </c>
      <c r="M74" s="176">
        <v>601</v>
      </c>
      <c r="N74" s="179">
        <f t="shared" si="42"/>
        <v>73.74233128834355</v>
      </c>
      <c r="O74" s="204">
        <v>852</v>
      </c>
      <c r="P74" s="205">
        <v>918</v>
      </c>
      <c r="Q74" s="178">
        <f t="shared" si="43"/>
        <v>104.5398773006135</v>
      </c>
      <c r="R74" s="179">
        <f t="shared" si="44"/>
        <v>7.18954248366013</v>
      </c>
      <c r="S74" s="176">
        <v>981</v>
      </c>
      <c r="T74" s="179">
        <f t="shared" si="45"/>
        <v>120.3680981595092</v>
      </c>
      <c r="U74" s="206">
        <v>898</v>
      </c>
      <c r="V74" s="207">
        <v>916</v>
      </c>
      <c r="W74" s="178">
        <f t="shared" si="46"/>
        <v>110.18404907975462</v>
      </c>
      <c r="X74" s="181">
        <f t="shared" si="20"/>
        <v>1.9650655021834063</v>
      </c>
    </row>
    <row r="75" spans="1:24" s="169" customFormat="1" ht="18" customHeight="1" x14ac:dyDescent="0.25">
      <c r="A75" s="208" t="s">
        <v>88</v>
      </c>
      <c r="B75" s="175">
        <f>+'[2]Cuadro No.8 Dosis de BCG'!E75</f>
        <v>6888</v>
      </c>
      <c r="C75" s="176">
        <f>SUM(C76:C84)</f>
        <v>4153</v>
      </c>
      <c r="D75" s="177">
        <f>SUM(D76:D84)</f>
        <v>7066</v>
      </c>
      <c r="E75" s="178">
        <f t="shared" si="39"/>
        <v>60.293263646922178</v>
      </c>
      <c r="F75" s="179">
        <f t="shared" si="6"/>
        <v>41.22558731955845</v>
      </c>
      <c r="G75" s="176">
        <f>SUM(G76:G84)</f>
        <v>6888</v>
      </c>
      <c r="H75" s="198">
        <f t="shared" si="40"/>
        <v>100</v>
      </c>
      <c r="I75" s="176">
        <f t="shared" ref="I75:J75" si="47">SUM(I76:I84)</f>
        <v>4465</v>
      </c>
      <c r="J75" s="177">
        <f t="shared" si="47"/>
        <v>7405</v>
      </c>
      <c r="K75" s="178">
        <f t="shared" si="41"/>
        <v>64.822880371660858</v>
      </c>
      <c r="L75" s="179">
        <f t="shared" si="10"/>
        <v>39.702903443619178</v>
      </c>
      <c r="M75" s="176">
        <f>SUM(M76:M84)</f>
        <v>3295</v>
      </c>
      <c r="N75" s="179">
        <f t="shared" si="42"/>
        <v>47.836817653890826</v>
      </c>
      <c r="O75" s="176">
        <f t="shared" ref="O75:P75" si="48">SUM(O76:O84)</f>
        <v>5550</v>
      </c>
      <c r="P75" s="177">
        <f t="shared" si="48"/>
        <v>7388</v>
      </c>
      <c r="Q75" s="178">
        <f t="shared" si="43"/>
        <v>80.57491289198606</v>
      </c>
      <c r="R75" s="179">
        <f t="shared" si="44"/>
        <v>24.878180833784516</v>
      </c>
      <c r="S75" s="176">
        <f>SUM(S76:S84)</f>
        <v>4807</v>
      </c>
      <c r="T75" s="179">
        <f t="shared" si="45"/>
        <v>69.788037166085942</v>
      </c>
      <c r="U75" s="176">
        <f t="shared" ref="U75:V75" si="49">SUM(U76:U84)</f>
        <v>5868</v>
      </c>
      <c r="V75" s="177">
        <f t="shared" si="49"/>
        <v>7549</v>
      </c>
      <c r="W75" s="178">
        <f t="shared" si="46"/>
        <v>85.191637630662015</v>
      </c>
      <c r="X75" s="181">
        <f t="shared" si="20"/>
        <v>22.267850046363758</v>
      </c>
    </row>
    <row r="76" spans="1:24" s="195" customFormat="1" ht="18" customHeight="1" x14ac:dyDescent="0.3">
      <c r="A76" s="209" t="s">
        <v>89</v>
      </c>
      <c r="B76" s="210">
        <f>+'[2]Cuadro No.8 Dosis de BCG'!E76</f>
        <v>1419</v>
      </c>
      <c r="C76" s="184">
        <v>685</v>
      </c>
      <c r="D76" s="185">
        <v>1289</v>
      </c>
      <c r="E76" s="186">
        <f t="shared" si="39"/>
        <v>48.273431994362227</v>
      </c>
      <c r="F76" s="187">
        <f t="shared" si="6"/>
        <v>46.858029480217226</v>
      </c>
      <c r="G76" s="188">
        <v>1419</v>
      </c>
      <c r="H76" s="201">
        <f t="shared" si="40"/>
        <v>100</v>
      </c>
      <c r="I76" s="190">
        <v>768</v>
      </c>
      <c r="J76" s="191">
        <v>1358</v>
      </c>
      <c r="K76" s="186">
        <f t="shared" si="41"/>
        <v>54.122621564482031</v>
      </c>
      <c r="L76" s="187">
        <f t="shared" si="10"/>
        <v>43.446244477172314</v>
      </c>
      <c r="M76" s="184">
        <v>804</v>
      </c>
      <c r="N76" s="187">
        <f t="shared" si="42"/>
        <v>56.659619450317123</v>
      </c>
      <c r="O76" s="190">
        <v>930</v>
      </c>
      <c r="P76" s="191">
        <v>1332</v>
      </c>
      <c r="Q76" s="186">
        <f t="shared" si="43"/>
        <v>65.539112050739959</v>
      </c>
      <c r="R76" s="187">
        <f t="shared" si="44"/>
        <v>30.180180180180184</v>
      </c>
      <c r="S76" s="184">
        <v>804</v>
      </c>
      <c r="T76" s="187">
        <f t="shared" si="45"/>
        <v>56.659619450317123</v>
      </c>
      <c r="U76" s="192">
        <v>1033</v>
      </c>
      <c r="V76" s="193">
        <v>1359</v>
      </c>
      <c r="W76" s="186">
        <f t="shared" si="46"/>
        <v>72.797744890768143</v>
      </c>
      <c r="X76" s="196">
        <f t="shared" si="20"/>
        <v>23.988226637233261</v>
      </c>
    </row>
    <row r="77" spans="1:24" s="195" customFormat="1" ht="18" customHeight="1" x14ac:dyDescent="0.3">
      <c r="A77" s="209" t="s">
        <v>90</v>
      </c>
      <c r="B77" s="210">
        <f>+'[2]Cuadro No.8 Dosis de BCG'!E77</f>
        <v>665</v>
      </c>
      <c r="C77" s="184">
        <v>451</v>
      </c>
      <c r="D77" s="185">
        <v>688</v>
      </c>
      <c r="E77" s="186">
        <f t="shared" si="39"/>
        <v>67.819548872180448</v>
      </c>
      <c r="F77" s="187">
        <f t="shared" si="6"/>
        <v>34.447674418604649</v>
      </c>
      <c r="G77" s="188">
        <v>665</v>
      </c>
      <c r="H77" s="201">
        <f t="shared" si="40"/>
        <v>100</v>
      </c>
      <c r="I77" s="190">
        <v>479</v>
      </c>
      <c r="J77" s="191">
        <v>699</v>
      </c>
      <c r="K77" s="186">
        <f t="shared" si="41"/>
        <v>72.030075187969928</v>
      </c>
      <c r="L77" s="187">
        <f t="shared" si="10"/>
        <v>31.473533619456369</v>
      </c>
      <c r="M77" s="184">
        <v>451</v>
      </c>
      <c r="N77" s="187">
        <f t="shared" si="42"/>
        <v>67.819548872180448</v>
      </c>
      <c r="O77" s="190">
        <v>600</v>
      </c>
      <c r="P77" s="191">
        <v>736</v>
      </c>
      <c r="Q77" s="186">
        <f t="shared" si="43"/>
        <v>90.225563909774436</v>
      </c>
      <c r="R77" s="187">
        <f t="shared" si="44"/>
        <v>18.478260869565215</v>
      </c>
      <c r="S77" s="184">
        <v>540</v>
      </c>
      <c r="T77" s="187">
        <f t="shared" si="45"/>
        <v>81.203007518796994</v>
      </c>
      <c r="U77" s="192">
        <v>605</v>
      </c>
      <c r="V77" s="193">
        <v>734</v>
      </c>
      <c r="W77" s="186">
        <f t="shared" si="46"/>
        <v>90.977443609022558</v>
      </c>
      <c r="X77" s="196">
        <f t="shared" si="20"/>
        <v>17.574931880108995</v>
      </c>
    </row>
    <row r="78" spans="1:24" s="195" customFormat="1" ht="18" customHeight="1" x14ac:dyDescent="0.3">
      <c r="A78" s="209" t="s">
        <v>91</v>
      </c>
      <c r="B78" s="210">
        <f>+'[2]Cuadro No.8 Dosis de BCG'!E78</f>
        <v>1281</v>
      </c>
      <c r="C78" s="184">
        <v>925</v>
      </c>
      <c r="D78" s="185">
        <v>1356</v>
      </c>
      <c r="E78" s="186">
        <f t="shared" si="39"/>
        <v>72.20921155347385</v>
      </c>
      <c r="F78" s="187">
        <f t="shared" si="6"/>
        <v>31.784660766961654</v>
      </c>
      <c r="G78" s="188">
        <v>1281</v>
      </c>
      <c r="H78" s="201">
        <f t="shared" si="40"/>
        <v>100</v>
      </c>
      <c r="I78" s="190">
        <v>974</v>
      </c>
      <c r="J78" s="191">
        <v>1390</v>
      </c>
      <c r="K78" s="186">
        <f t="shared" si="41"/>
        <v>76.0343481654957</v>
      </c>
      <c r="L78" s="187">
        <f t="shared" si="10"/>
        <v>29.928057553956833</v>
      </c>
      <c r="M78" s="184">
        <v>754</v>
      </c>
      <c r="N78" s="187">
        <f t="shared" si="42"/>
        <v>58.860265417642466</v>
      </c>
      <c r="O78" s="190">
        <v>1218</v>
      </c>
      <c r="P78" s="191">
        <v>1396</v>
      </c>
      <c r="Q78" s="186">
        <f t="shared" si="43"/>
        <v>95.081967213114751</v>
      </c>
      <c r="R78" s="187">
        <f t="shared" si="44"/>
        <v>12.750716332378223</v>
      </c>
      <c r="S78" s="184">
        <v>1021</v>
      </c>
      <c r="T78" s="187">
        <f t="shared" si="45"/>
        <v>79.703356752537076</v>
      </c>
      <c r="U78" s="192">
        <v>1187</v>
      </c>
      <c r="V78" s="193">
        <v>1456</v>
      </c>
      <c r="W78" s="186">
        <f t="shared" si="46"/>
        <v>92.661982825917249</v>
      </c>
      <c r="X78" s="196">
        <f t="shared" si="20"/>
        <v>18.475274725274726</v>
      </c>
    </row>
    <row r="79" spans="1:24" s="195" customFormat="1" ht="18" customHeight="1" x14ac:dyDescent="0.3">
      <c r="A79" s="209" t="s">
        <v>92</v>
      </c>
      <c r="B79" s="210">
        <f>+'[2]Cuadro No.8 Dosis de BCG'!E79</f>
        <v>787</v>
      </c>
      <c r="C79" s="184">
        <v>496</v>
      </c>
      <c r="D79" s="185">
        <v>702</v>
      </c>
      <c r="E79" s="186">
        <f t="shared" si="39"/>
        <v>63.024142312579414</v>
      </c>
      <c r="F79" s="187">
        <f t="shared" si="6"/>
        <v>29.344729344729341</v>
      </c>
      <c r="G79" s="188">
        <v>787</v>
      </c>
      <c r="H79" s="201">
        <f t="shared" si="40"/>
        <v>100</v>
      </c>
      <c r="I79" s="190">
        <v>506</v>
      </c>
      <c r="J79" s="191">
        <v>705</v>
      </c>
      <c r="K79" s="186">
        <f t="shared" si="41"/>
        <v>64.294790343074965</v>
      </c>
      <c r="L79" s="187">
        <f t="shared" si="10"/>
        <v>28.226950354609929</v>
      </c>
      <c r="M79" s="184">
        <v>548</v>
      </c>
      <c r="N79" s="187">
        <f t="shared" si="42"/>
        <v>69.631512071156294</v>
      </c>
      <c r="O79" s="190">
        <v>547</v>
      </c>
      <c r="P79" s="191">
        <v>738</v>
      </c>
      <c r="Q79" s="186">
        <f t="shared" si="43"/>
        <v>69.504447268106745</v>
      </c>
      <c r="R79" s="187">
        <f t="shared" si="44"/>
        <v>25.880758807588077</v>
      </c>
      <c r="S79" s="184">
        <v>534</v>
      </c>
      <c r="T79" s="187">
        <f t="shared" si="45"/>
        <v>67.852604828462518</v>
      </c>
      <c r="U79" s="192">
        <v>630</v>
      </c>
      <c r="V79" s="193">
        <v>731</v>
      </c>
      <c r="W79" s="186">
        <f t="shared" si="46"/>
        <v>80.050825921219825</v>
      </c>
      <c r="X79" s="196">
        <f t="shared" si="20"/>
        <v>13.81668946648427</v>
      </c>
    </row>
    <row r="80" spans="1:24" s="195" customFormat="1" ht="18" customHeight="1" x14ac:dyDescent="0.3">
      <c r="A80" s="209" t="s">
        <v>93</v>
      </c>
      <c r="B80" s="210">
        <f>+'[2]Cuadro No.8 Dosis de BCG'!E80</f>
        <v>537</v>
      </c>
      <c r="C80" s="184">
        <v>402</v>
      </c>
      <c r="D80" s="185">
        <v>547</v>
      </c>
      <c r="E80" s="186">
        <f t="shared" si="39"/>
        <v>74.860335195530723</v>
      </c>
      <c r="F80" s="187">
        <f t="shared" si="6"/>
        <v>26.508226691042047</v>
      </c>
      <c r="G80" s="188">
        <v>537</v>
      </c>
      <c r="H80" s="201">
        <f t="shared" si="40"/>
        <v>100</v>
      </c>
      <c r="I80" s="190">
        <v>459</v>
      </c>
      <c r="J80" s="191">
        <v>604</v>
      </c>
      <c r="K80" s="186">
        <f t="shared" si="41"/>
        <v>85.47486033519553</v>
      </c>
      <c r="L80" s="187">
        <f t="shared" si="10"/>
        <v>24.006622516556291</v>
      </c>
      <c r="M80" s="184">
        <v>235</v>
      </c>
      <c r="N80" s="187">
        <f t="shared" si="42"/>
        <v>43.761638733705773</v>
      </c>
      <c r="O80" s="190">
        <v>512</v>
      </c>
      <c r="P80" s="191">
        <v>571</v>
      </c>
      <c r="Q80" s="186">
        <f t="shared" si="43"/>
        <v>95.344506517690874</v>
      </c>
      <c r="R80" s="187">
        <f t="shared" si="44"/>
        <v>10.332749562171628</v>
      </c>
      <c r="S80" s="184">
        <v>469</v>
      </c>
      <c r="T80" s="187">
        <f t="shared" si="45"/>
        <v>87.337057728119177</v>
      </c>
      <c r="U80" s="192">
        <v>518</v>
      </c>
      <c r="V80" s="193">
        <v>574</v>
      </c>
      <c r="W80" s="186">
        <f t="shared" si="46"/>
        <v>96.46182495344506</v>
      </c>
      <c r="X80" s="196">
        <f t="shared" si="20"/>
        <v>9.7560975609756095</v>
      </c>
    </row>
    <row r="81" spans="1:24" s="195" customFormat="1" ht="18" customHeight="1" x14ac:dyDescent="0.3">
      <c r="A81" s="209" t="s">
        <v>94</v>
      </c>
      <c r="B81" s="210">
        <f>+'[2]Cuadro No.8 Dosis de BCG'!E81</f>
        <v>706</v>
      </c>
      <c r="C81" s="184">
        <v>291</v>
      </c>
      <c r="D81" s="185">
        <v>689</v>
      </c>
      <c r="E81" s="186">
        <f t="shared" si="39"/>
        <v>41.218130311614729</v>
      </c>
      <c r="F81" s="187">
        <f t="shared" si="6"/>
        <v>57.764876632801162</v>
      </c>
      <c r="G81" s="188">
        <v>706</v>
      </c>
      <c r="H81" s="201">
        <f t="shared" si="40"/>
        <v>100</v>
      </c>
      <c r="I81" s="190">
        <v>299</v>
      </c>
      <c r="J81" s="191">
        <v>740</v>
      </c>
      <c r="K81" s="186">
        <f t="shared" si="41"/>
        <v>42.351274787535409</v>
      </c>
      <c r="L81" s="187">
        <f t="shared" si="10"/>
        <v>59.594594594594597</v>
      </c>
      <c r="M81" s="184">
        <v>258</v>
      </c>
      <c r="N81" s="187">
        <f t="shared" si="42"/>
        <v>36.543909348441929</v>
      </c>
      <c r="O81" s="190">
        <v>437</v>
      </c>
      <c r="P81" s="191">
        <v>701</v>
      </c>
      <c r="Q81" s="186">
        <f t="shared" si="43"/>
        <v>61.89801699716714</v>
      </c>
      <c r="R81" s="187">
        <f t="shared" si="44"/>
        <v>37.660485021398003</v>
      </c>
      <c r="S81" s="184">
        <v>394</v>
      </c>
      <c r="T81" s="187">
        <f t="shared" si="45"/>
        <v>55.807365439093481</v>
      </c>
      <c r="U81" s="192">
        <v>449</v>
      </c>
      <c r="V81" s="193">
        <v>719</v>
      </c>
      <c r="W81" s="186">
        <f t="shared" si="46"/>
        <v>63.597733711048157</v>
      </c>
      <c r="X81" s="196">
        <f t="shared" si="20"/>
        <v>37.552155771905426</v>
      </c>
    </row>
    <row r="82" spans="1:24" s="195" customFormat="1" ht="18" customHeight="1" x14ac:dyDescent="0.3">
      <c r="A82" s="209" t="s">
        <v>95</v>
      </c>
      <c r="B82" s="210">
        <f>+'[2]Cuadro No.8 Dosis de BCG'!E82</f>
        <v>691</v>
      </c>
      <c r="C82" s="184">
        <v>417</v>
      </c>
      <c r="D82" s="185">
        <v>749</v>
      </c>
      <c r="E82" s="186">
        <f t="shared" si="39"/>
        <v>60.347322720694642</v>
      </c>
      <c r="F82" s="187">
        <f t="shared" si="6"/>
        <v>44.32576769025367</v>
      </c>
      <c r="G82" s="188">
        <v>691</v>
      </c>
      <c r="H82" s="201">
        <f t="shared" si="40"/>
        <v>100</v>
      </c>
      <c r="I82" s="190">
        <v>437</v>
      </c>
      <c r="J82" s="191">
        <v>743</v>
      </c>
      <c r="K82" s="186">
        <f t="shared" si="41"/>
        <v>63.24167872648335</v>
      </c>
      <c r="L82" s="187">
        <f t="shared" si="10"/>
        <v>41.184387617765815</v>
      </c>
      <c r="M82" s="184">
        <v>136</v>
      </c>
      <c r="N82" s="187">
        <f t="shared" si="42"/>
        <v>19.681620839363241</v>
      </c>
      <c r="O82" s="190">
        <v>537</v>
      </c>
      <c r="P82" s="191">
        <v>736</v>
      </c>
      <c r="Q82" s="186">
        <f t="shared" si="43"/>
        <v>77.713458755426927</v>
      </c>
      <c r="R82" s="187">
        <f t="shared" si="44"/>
        <v>27.038043478260871</v>
      </c>
      <c r="S82" s="184">
        <v>405</v>
      </c>
      <c r="T82" s="187">
        <f t="shared" si="45"/>
        <v>58.610709117221418</v>
      </c>
      <c r="U82" s="192">
        <v>570</v>
      </c>
      <c r="V82" s="193">
        <v>745</v>
      </c>
      <c r="W82" s="186">
        <f t="shared" si="46"/>
        <v>82.489146164978294</v>
      </c>
      <c r="X82" s="196">
        <f t="shared" si="20"/>
        <v>23.48993288590604</v>
      </c>
    </row>
    <row r="83" spans="1:24" s="195" customFormat="1" ht="18" customHeight="1" x14ac:dyDescent="0.3">
      <c r="A83" s="209" t="s">
        <v>96</v>
      </c>
      <c r="B83" s="210">
        <f>+'[2]Cuadro No.8 Dosis de BCG'!E83</f>
        <v>519</v>
      </c>
      <c r="C83" s="184">
        <v>319</v>
      </c>
      <c r="D83" s="185">
        <v>767</v>
      </c>
      <c r="E83" s="186">
        <f t="shared" si="39"/>
        <v>61.464354527938347</v>
      </c>
      <c r="F83" s="187">
        <f t="shared" si="6"/>
        <v>58.409387222946542</v>
      </c>
      <c r="G83" s="188">
        <v>519</v>
      </c>
      <c r="H83" s="201">
        <f t="shared" si="40"/>
        <v>100</v>
      </c>
      <c r="I83" s="190">
        <v>352</v>
      </c>
      <c r="J83" s="191">
        <v>832</v>
      </c>
      <c r="K83" s="186">
        <f t="shared" si="41"/>
        <v>67.822736030828509</v>
      </c>
      <c r="L83" s="187">
        <f t="shared" si="10"/>
        <v>57.692307692307686</v>
      </c>
      <c r="M83" s="184">
        <v>53</v>
      </c>
      <c r="N83" s="187">
        <f t="shared" si="42"/>
        <v>10.211946050096339</v>
      </c>
      <c r="O83" s="190">
        <v>560</v>
      </c>
      <c r="P83" s="191">
        <v>878</v>
      </c>
      <c r="Q83" s="186">
        <f t="shared" si="43"/>
        <v>107.89980732177264</v>
      </c>
      <c r="R83" s="187">
        <f t="shared" si="44"/>
        <v>36.218678815489753</v>
      </c>
      <c r="S83" s="184">
        <v>414</v>
      </c>
      <c r="T83" s="187">
        <f t="shared" si="45"/>
        <v>79.76878612716763</v>
      </c>
      <c r="U83" s="192">
        <v>625</v>
      </c>
      <c r="V83" s="193">
        <v>929</v>
      </c>
      <c r="W83" s="186">
        <f t="shared" si="46"/>
        <v>120.42389210019269</v>
      </c>
      <c r="X83" s="196">
        <f t="shared" si="20"/>
        <v>32.723358449946176</v>
      </c>
    </row>
    <row r="84" spans="1:24" s="195" customFormat="1" ht="18" customHeight="1" x14ac:dyDescent="0.3">
      <c r="A84" s="209" t="s">
        <v>97</v>
      </c>
      <c r="B84" s="210">
        <f>+'[2]Cuadro No.8 Dosis de BCG'!E84</f>
        <v>283</v>
      </c>
      <c r="C84" s="184">
        <v>167</v>
      </c>
      <c r="D84" s="185">
        <v>279</v>
      </c>
      <c r="E84" s="186">
        <f t="shared" si="39"/>
        <v>59.010600706713781</v>
      </c>
      <c r="F84" s="187">
        <f t="shared" si="6"/>
        <v>40.143369175627242</v>
      </c>
      <c r="G84" s="188">
        <v>283</v>
      </c>
      <c r="H84" s="201">
        <f t="shared" si="40"/>
        <v>100</v>
      </c>
      <c r="I84" s="190">
        <v>191</v>
      </c>
      <c r="J84" s="191">
        <v>334</v>
      </c>
      <c r="K84" s="186">
        <f t="shared" si="41"/>
        <v>67.491166077738512</v>
      </c>
      <c r="L84" s="187">
        <f t="shared" si="10"/>
        <v>42.814371257485028</v>
      </c>
      <c r="M84" s="184">
        <v>56</v>
      </c>
      <c r="N84" s="187">
        <f t="shared" si="42"/>
        <v>19.78798586572438</v>
      </c>
      <c r="O84" s="190">
        <v>209</v>
      </c>
      <c r="P84" s="191">
        <v>300</v>
      </c>
      <c r="Q84" s="186">
        <f t="shared" si="43"/>
        <v>73.851590106007066</v>
      </c>
      <c r="R84" s="187">
        <f t="shared" si="44"/>
        <v>30.333333333333336</v>
      </c>
      <c r="S84" s="184">
        <v>226</v>
      </c>
      <c r="T84" s="187">
        <f t="shared" si="45"/>
        <v>79.858657243816253</v>
      </c>
      <c r="U84" s="192">
        <v>251</v>
      </c>
      <c r="V84" s="193">
        <v>302</v>
      </c>
      <c r="W84" s="186">
        <f t="shared" si="46"/>
        <v>88.692579505300344</v>
      </c>
      <c r="X84" s="196">
        <f t="shared" si="20"/>
        <v>16.887417218543046</v>
      </c>
    </row>
    <row r="85" spans="1:24" s="169" customFormat="1" ht="18" customHeight="1" x14ac:dyDescent="0.25">
      <c r="A85" s="174" t="s">
        <v>98</v>
      </c>
      <c r="B85" s="202">
        <f>+'[2]Cuadro No.8 Dosis de BCG'!E85</f>
        <v>2810</v>
      </c>
      <c r="C85" s="176">
        <f>SUM(C86:C89)</f>
        <v>2162</v>
      </c>
      <c r="D85" s="177">
        <f>SUM(D86:D89)</f>
        <v>2809</v>
      </c>
      <c r="E85" s="178">
        <f t="shared" si="39"/>
        <v>76.939501779359432</v>
      </c>
      <c r="F85" s="179">
        <f t="shared" si="6"/>
        <v>23.033107867568532</v>
      </c>
      <c r="G85" s="176">
        <f>SUM(G86:G89)</f>
        <v>2810</v>
      </c>
      <c r="H85" s="180">
        <f t="shared" si="40"/>
        <v>100</v>
      </c>
      <c r="I85" s="176">
        <f t="shared" ref="I85:J85" si="50">SUM(I86:I89)</f>
        <v>2155</v>
      </c>
      <c r="J85" s="177">
        <f t="shared" si="50"/>
        <v>2775</v>
      </c>
      <c r="K85" s="178">
        <f t="shared" si="41"/>
        <v>76.690391459074732</v>
      </c>
      <c r="L85" s="179">
        <f t="shared" si="10"/>
        <v>22.342342342342342</v>
      </c>
      <c r="M85" s="176">
        <f>SUM(M86:M89)</f>
        <v>2838</v>
      </c>
      <c r="N85" s="179">
        <f t="shared" si="42"/>
        <v>100.99644128113879</v>
      </c>
      <c r="O85" s="176">
        <f t="shared" ref="O85:P85" si="51">SUM(O86:O89)</f>
        <v>2443</v>
      </c>
      <c r="P85" s="177">
        <f t="shared" si="51"/>
        <v>2787</v>
      </c>
      <c r="Q85" s="178">
        <f t="shared" si="43"/>
        <v>86.939501779359432</v>
      </c>
      <c r="R85" s="179">
        <f t="shared" si="44"/>
        <v>12.343021169716542</v>
      </c>
      <c r="S85" s="176">
        <f>SUM(S86:S89)</f>
        <v>2575</v>
      </c>
      <c r="T85" s="179">
        <f t="shared" si="45"/>
        <v>91.637010676156578</v>
      </c>
      <c r="U85" s="176">
        <f t="shared" ref="U85:V85" si="52">SUM(U86:U89)</f>
        <v>2620</v>
      </c>
      <c r="V85" s="177">
        <f t="shared" si="52"/>
        <v>2816</v>
      </c>
      <c r="W85" s="178">
        <f t="shared" si="46"/>
        <v>93.238434163701072</v>
      </c>
      <c r="X85" s="181">
        <f t="shared" si="20"/>
        <v>6.9602272727272725</v>
      </c>
    </row>
    <row r="86" spans="1:24" s="195" customFormat="1" ht="18" customHeight="1" x14ac:dyDescent="0.3">
      <c r="A86" s="182" t="s">
        <v>99</v>
      </c>
      <c r="B86" s="183">
        <f>+'[2]Cuadro No.8 Dosis de BCG'!E86</f>
        <v>6</v>
      </c>
      <c r="C86" s="184">
        <v>32</v>
      </c>
      <c r="D86" s="185">
        <v>39</v>
      </c>
      <c r="E86" s="186">
        <f t="shared" si="39"/>
        <v>533.33333333333326</v>
      </c>
      <c r="F86" s="187">
        <f>(D86-C86)/D86*100</f>
        <v>17.948717948717949</v>
      </c>
      <c r="G86" s="188">
        <v>6</v>
      </c>
      <c r="H86" s="189">
        <f t="shared" si="40"/>
        <v>100</v>
      </c>
      <c r="I86" s="190">
        <v>32</v>
      </c>
      <c r="J86" s="191">
        <v>39</v>
      </c>
      <c r="K86" s="186">
        <f t="shared" si="41"/>
        <v>533.33333333333326</v>
      </c>
      <c r="L86" s="187">
        <f>(J86-I86)/J86*100</f>
        <v>17.948717948717949</v>
      </c>
      <c r="M86" s="184">
        <v>4</v>
      </c>
      <c r="N86" s="187">
        <f t="shared" si="42"/>
        <v>66.666666666666657</v>
      </c>
      <c r="O86" s="190">
        <v>30</v>
      </c>
      <c r="P86" s="191">
        <v>38</v>
      </c>
      <c r="Q86" s="186">
        <f t="shared" si="43"/>
        <v>500</v>
      </c>
      <c r="R86" s="187">
        <f>(P86-O86)/P86*100</f>
        <v>21.052631578947366</v>
      </c>
      <c r="S86" s="184">
        <v>36</v>
      </c>
      <c r="T86" s="187">
        <f t="shared" si="45"/>
        <v>600</v>
      </c>
      <c r="U86" s="192">
        <v>31</v>
      </c>
      <c r="V86" s="193">
        <v>38</v>
      </c>
      <c r="W86" s="186">
        <f t="shared" si="46"/>
        <v>516.66666666666674</v>
      </c>
      <c r="X86" s="196">
        <f>(V86-U86)/V86*100</f>
        <v>18.421052631578945</v>
      </c>
    </row>
    <row r="87" spans="1:24" s="195" customFormat="1" ht="18" customHeight="1" x14ac:dyDescent="0.3">
      <c r="A87" s="182" t="s">
        <v>100</v>
      </c>
      <c r="B87" s="183">
        <f>+'[2]Cuadro No.8 Dosis de BCG'!E87</f>
        <v>1536</v>
      </c>
      <c r="C87" s="184">
        <v>937</v>
      </c>
      <c r="D87" s="185">
        <v>1333</v>
      </c>
      <c r="E87" s="186">
        <f t="shared" si="39"/>
        <v>61.002604166666664</v>
      </c>
      <c r="F87" s="187">
        <f t="shared" si="6"/>
        <v>29.707426856714182</v>
      </c>
      <c r="G87" s="188">
        <v>1536</v>
      </c>
      <c r="H87" s="189">
        <f t="shared" si="40"/>
        <v>100</v>
      </c>
      <c r="I87" s="190">
        <v>932</v>
      </c>
      <c r="J87" s="191">
        <v>1328</v>
      </c>
      <c r="K87" s="186">
        <f t="shared" si="41"/>
        <v>60.677083333333336</v>
      </c>
      <c r="L87" s="187">
        <f t="shared" si="10"/>
        <v>29.819277108433734</v>
      </c>
      <c r="M87" s="184">
        <v>1622</v>
      </c>
      <c r="N87" s="187">
        <f t="shared" si="42"/>
        <v>105.59895833333333</v>
      </c>
      <c r="O87" s="190">
        <v>1134</v>
      </c>
      <c r="P87" s="191">
        <v>1298</v>
      </c>
      <c r="Q87" s="186">
        <f t="shared" si="43"/>
        <v>73.828125</v>
      </c>
      <c r="R87" s="187">
        <f t="shared" si="44"/>
        <v>12.63482280431433</v>
      </c>
      <c r="S87" s="184">
        <v>1250</v>
      </c>
      <c r="T87" s="187">
        <f t="shared" si="45"/>
        <v>81.380208333333343</v>
      </c>
      <c r="U87" s="192">
        <v>1216</v>
      </c>
      <c r="V87" s="193">
        <v>1328</v>
      </c>
      <c r="W87" s="186">
        <f t="shared" si="46"/>
        <v>79.166666666666657</v>
      </c>
      <c r="X87" s="194">
        <f t="shared" si="20"/>
        <v>8.4337349397590362</v>
      </c>
    </row>
    <row r="88" spans="1:24" s="195" customFormat="1" ht="18" customHeight="1" x14ac:dyDescent="0.3">
      <c r="A88" s="182" t="s">
        <v>101</v>
      </c>
      <c r="B88" s="183">
        <f>+'[2]Cuadro No.8 Dosis de BCG'!E88</f>
        <v>46</v>
      </c>
      <c r="C88" s="184">
        <v>72</v>
      </c>
      <c r="D88" s="185">
        <v>73</v>
      </c>
      <c r="E88" s="186">
        <f t="shared" si="39"/>
        <v>156.52173913043478</v>
      </c>
      <c r="F88" s="187">
        <f t="shared" si="6"/>
        <v>1.3698630136986301</v>
      </c>
      <c r="G88" s="188">
        <v>46</v>
      </c>
      <c r="H88" s="189">
        <f t="shared" si="40"/>
        <v>100</v>
      </c>
      <c r="I88" s="190">
        <v>71</v>
      </c>
      <c r="J88" s="191">
        <v>73</v>
      </c>
      <c r="K88" s="186">
        <f t="shared" si="41"/>
        <v>154.34782608695653</v>
      </c>
      <c r="L88" s="187">
        <f t="shared" si="10"/>
        <v>2.7397260273972601</v>
      </c>
      <c r="M88" s="184">
        <v>24</v>
      </c>
      <c r="N88" s="187">
        <f t="shared" si="42"/>
        <v>52.173913043478258</v>
      </c>
      <c r="O88" s="190">
        <v>75</v>
      </c>
      <c r="P88" s="191">
        <v>78</v>
      </c>
      <c r="Q88" s="186">
        <f t="shared" si="43"/>
        <v>163.04347826086956</v>
      </c>
      <c r="R88" s="187">
        <f t="shared" si="44"/>
        <v>3.8461538461538463</v>
      </c>
      <c r="S88" s="184">
        <v>75</v>
      </c>
      <c r="T88" s="187">
        <f t="shared" si="45"/>
        <v>163.04347826086956</v>
      </c>
      <c r="U88" s="192">
        <v>79</v>
      </c>
      <c r="V88" s="193">
        <v>80</v>
      </c>
      <c r="W88" s="186">
        <f t="shared" si="46"/>
        <v>171.73913043478262</v>
      </c>
      <c r="X88" s="196">
        <f t="shared" si="20"/>
        <v>1.25</v>
      </c>
    </row>
    <row r="89" spans="1:24" s="195" customFormat="1" ht="18" customHeight="1" x14ac:dyDescent="0.3">
      <c r="A89" s="182" t="s">
        <v>102</v>
      </c>
      <c r="B89" s="183">
        <f>+'[2]Cuadro No.8 Dosis de BCG'!E89</f>
        <v>1222</v>
      </c>
      <c r="C89" s="184">
        <v>1121</v>
      </c>
      <c r="D89" s="185">
        <v>1364</v>
      </c>
      <c r="E89" s="186">
        <f t="shared" si="39"/>
        <v>91.734860883797054</v>
      </c>
      <c r="F89" s="187">
        <f t="shared" si="6"/>
        <v>17.815249266862171</v>
      </c>
      <c r="G89" s="188">
        <v>1222</v>
      </c>
      <c r="H89" s="189">
        <f t="shared" si="40"/>
        <v>100</v>
      </c>
      <c r="I89" s="190">
        <v>1120</v>
      </c>
      <c r="J89" s="191">
        <v>1335</v>
      </c>
      <c r="K89" s="186">
        <f t="shared" si="41"/>
        <v>91.653027823240592</v>
      </c>
      <c r="L89" s="187">
        <f t="shared" si="10"/>
        <v>16.104868913857679</v>
      </c>
      <c r="M89" s="184">
        <v>1188</v>
      </c>
      <c r="N89" s="187">
        <f t="shared" si="42"/>
        <v>97.217675941080188</v>
      </c>
      <c r="O89" s="190">
        <v>1204</v>
      </c>
      <c r="P89" s="191">
        <v>1373</v>
      </c>
      <c r="Q89" s="186">
        <f t="shared" si="43"/>
        <v>98.527004909983631</v>
      </c>
      <c r="R89" s="187">
        <f t="shared" si="44"/>
        <v>12.308812818645302</v>
      </c>
      <c r="S89" s="184">
        <v>1214</v>
      </c>
      <c r="T89" s="187">
        <f t="shared" si="45"/>
        <v>99.345335515548285</v>
      </c>
      <c r="U89" s="192">
        <v>1294</v>
      </c>
      <c r="V89" s="193">
        <v>1370</v>
      </c>
      <c r="W89" s="186">
        <f t="shared" si="46"/>
        <v>105.89198036006546</v>
      </c>
      <c r="X89" s="196">
        <f t="shared" si="20"/>
        <v>5.5474452554744529</v>
      </c>
    </row>
    <row r="90" spans="1:24" s="169" customFormat="1" ht="18" customHeight="1" x14ac:dyDescent="0.25">
      <c r="A90" s="174" t="s">
        <v>103</v>
      </c>
      <c r="B90" s="175">
        <f>+'[2]Cuadro No.8 Dosis de BCG'!E90</f>
        <v>10109</v>
      </c>
      <c r="C90" s="176">
        <f>SUM(C91:C95)</f>
        <v>5871</v>
      </c>
      <c r="D90" s="177">
        <f>SUM(D91:D95)</f>
        <v>8903</v>
      </c>
      <c r="E90" s="178">
        <f t="shared" si="39"/>
        <v>58.076961123751111</v>
      </c>
      <c r="F90" s="179">
        <f t="shared" si="6"/>
        <v>34.055936201280467</v>
      </c>
      <c r="G90" s="176">
        <f>SUM(G91:G95)</f>
        <v>10109</v>
      </c>
      <c r="H90" s="180">
        <f t="shared" si="40"/>
        <v>100</v>
      </c>
      <c r="I90" s="176">
        <f t="shared" ref="I90:J90" si="53">SUM(I91:I95)</f>
        <v>6036</v>
      </c>
      <c r="J90" s="177">
        <f t="shared" si="53"/>
        <v>9018</v>
      </c>
      <c r="K90" s="178">
        <f t="shared" si="41"/>
        <v>59.70917004649322</v>
      </c>
      <c r="L90" s="179">
        <f t="shared" si="10"/>
        <v>33.067198935462407</v>
      </c>
      <c r="M90" s="176">
        <f>SUM(M91:M95)</f>
        <v>9056</v>
      </c>
      <c r="N90" s="179">
        <f t="shared" si="42"/>
        <v>89.58353942031853</v>
      </c>
      <c r="O90" s="176">
        <f t="shared" ref="O90:P90" si="54">SUM(O91:O95)</f>
        <v>8175</v>
      </c>
      <c r="P90" s="177">
        <f t="shared" si="54"/>
        <v>9159</v>
      </c>
      <c r="Q90" s="178">
        <f t="shared" si="43"/>
        <v>80.868532990404589</v>
      </c>
      <c r="R90" s="179">
        <f t="shared" si="44"/>
        <v>10.743530953160825</v>
      </c>
      <c r="S90" s="176">
        <f>SUM(S91:S95)</f>
        <v>5226</v>
      </c>
      <c r="T90" s="179">
        <f t="shared" si="45"/>
        <v>51.696508062122859</v>
      </c>
      <c r="U90" s="176">
        <f t="shared" ref="U90:V90" si="55">SUM(U91:U95)</f>
        <v>8494</v>
      </c>
      <c r="V90" s="177">
        <f t="shared" si="55"/>
        <v>9119</v>
      </c>
      <c r="W90" s="178">
        <f t="shared" si="46"/>
        <v>84.024136907706009</v>
      </c>
      <c r="X90" s="181">
        <f t="shared" si="20"/>
        <v>6.853821690974887</v>
      </c>
    </row>
    <row r="91" spans="1:24" s="195" customFormat="1" ht="18" customHeight="1" x14ac:dyDescent="0.3">
      <c r="A91" s="182" t="s">
        <v>104</v>
      </c>
      <c r="B91" s="211">
        <f>+'[2]Cuadro No.8 Dosis de BCG'!E91</f>
        <v>4816</v>
      </c>
      <c r="C91" s="184">
        <v>2836</v>
      </c>
      <c r="D91" s="185">
        <v>4272</v>
      </c>
      <c r="E91" s="186">
        <f t="shared" si="39"/>
        <v>58.887043189368768</v>
      </c>
      <c r="F91" s="187">
        <f t="shared" ref="F91:F100" si="56">(D91-C91)/D91*100</f>
        <v>33.614232209737828</v>
      </c>
      <c r="G91" s="188">
        <v>4816</v>
      </c>
      <c r="H91" s="201">
        <f t="shared" si="40"/>
        <v>100</v>
      </c>
      <c r="I91" s="190">
        <v>2900</v>
      </c>
      <c r="J91" s="191">
        <v>4338</v>
      </c>
      <c r="K91" s="186">
        <f t="shared" si="41"/>
        <v>60.215946843853821</v>
      </c>
      <c r="L91" s="187">
        <f t="shared" si="10"/>
        <v>33.148916551406174</v>
      </c>
      <c r="M91" s="184">
        <v>4325</v>
      </c>
      <c r="N91" s="187">
        <f t="shared" si="42"/>
        <v>89.80481727574751</v>
      </c>
      <c r="O91" s="190">
        <v>3964</v>
      </c>
      <c r="P91" s="191">
        <v>4427</v>
      </c>
      <c r="Q91" s="186">
        <f t="shared" si="43"/>
        <v>82.308970099667775</v>
      </c>
      <c r="R91" s="187">
        <f t="shared" si="44"/>
        <v>10.458549807996386</v>
      </c>
      <c r="S91" s="184">
        <v>2380</v>
      </c>
      <c r="T91" s="187">
        <f t="shared" si="45"/>
        <v>49.418604651162788</v>
      </c>
      <c r="U91" s="192">
        <v>4086</v>
      </c>
      <c r="V91" s="193">
        <v>4401</v>
      </c>
      <c r="W91" s="186">
        <f t="shared" si="46"/>
        <v>84.842192691029908</v>
      </c>
      <c r="X91" s="196">
        <f t="shared" ref="X91:X100" si="57">(V91-U91)/V91*100</f>
        <v>7.1574642126789367</v>
      </c>
    </row>
    <row r="92" spans="1:24" s="195" customFormat="1" ht="18" customHeight="1" x14ac:dyDescent="0.3">
      <c r="A92" s="182" t="s">
        <v>105</v>
      </c>
      <c r="B92" s="211">
        <f>+'[2]Cuadro No.8 Dosis de BCG'!E92</f>
        <v>703</v>
      </c>
      <c r="C92" s="184">
        <v>452</v>
      </c>
      <c r="D92" s="185">
        <v>675</v>
      </c>
      <c r="E92" s="186">
        <f t="shared" si="39"/>
        <v>64.295874822190612</v>
      </c>
      <c r="F92" s="187">
        <f t="shared" si="56"/>
        <v>33.037037037037038</v>
      </c>
      <c r="G92" s="188">
        <v>703</v>
      </c>
      <c r="H92" s="201">
        <f t="shared" si="40"/>
        <v>100</v>
      </c>
      <c r="I92" s="190">
        <v>465</v>
      </c>
      <c r="J92" s="191">
        <v>664</v>
      </c>
      <c r="K92" s="186">
        <f t="shared" si="41"/>
        <v>66.145092460881941</v>
      </c>
      <c r="L92" s="187">
        <f t="shared" si="10"/>
        <v>29.96987951807229</v>
      </c>
      <c r="M92" s="184">
        <v>612</v>
      </c>
      <c r="N92" s="187">
        <f t="shared" si="42"/>
        <v>87.055476529160742</v>
      </c>
      <c r="O92" s="190">
        <v>608</v>
      </c>
      <c r="P92" s="191">
        <v>686</v>
      </c>
      <c r="Q92" s="186">
        <f t="shared" si="43"/>
        <v>86.486486486486484</v>
      </c>
      <c r="R92" s="187">
        <f t="shared" si="44"/>
        <v>11.370262390670554</v>
      </c>
      <c r="S92" s="184">
        <v>419</v>
      </c>
      <c r="T92" s="187">
        <f t="shared" si="45"/>
        <v>59.601706970128021</v>
      </c>
      <c r="U92" s="192">
        <v>635</v>
      </c>
      <c r="V92" s="193">
        <v>692</v>
      </c>
      <c r="W92" s="186">
        <f t="shared" si="46"/>
        <v>90.327169274537695</v>
      </c>
      <c r="X92" s="196">
        <f t="shared" si="57"/>
        <v>8.2369942196531785</v>
      </c>
    </row>
    <row r="93" spans="1:24" s="195" customFormat="1" ht="18" customHeight="1" x14ac:dyDescent="0.3">
      <c r="A93" s="182" t="s">
        <v>106</v>
      </c>
      <c r="B93" s="211">
        <f>+'[2]Cuadro No.8 Dosis de BCG'!E93</f>
        <v>432</v>
      </c>
      <c r="C93" s="184">
        <v>284</v>
      </c>
      <c r="D93" s="185">
        <v>416</v>
      </c>
      <c r="E93" s="186">
        <f t="shared" si="39"/>
        <v>65.740740740740748</v>
      </c>
      <c r="F93" s="187">
        <f t="shared" si="56"/>
        <v>31.73076923076923</v>
      </c>
      <c r="G93" s="188">
        <v>432</v>
      </c>
      <c r="H93" s="201">
        <f t="shared" si="40"/>
        <v>100</v>
      </c>
      <c r="I93" s="190">
        <v>291</v>
      </c>
      <c r="J93" s="191">
        <v>421</v>
      </c>
      <c r="K93" s="186">
        <f t="shared" si="41"/>
        <v>67.361111111111114</v>
      </c>
      <c r="L93" s="187">
        <f t="shared" ref="L93:L100" si="58">(J93-I93)/J93*100</f>
        <v>30.878859857482183</v>
      </c>
      <c r="M93" s="184">
        <v>406</v>
      </c>
      <c r="N93" s="187">
        <f t="shared" si="42"/>
        <v>93.981481481481481</v>
      </c>
      <c r="O93" s="190">
        <v>402</v>
      </c>
      <c r="P93" s="191">
        <v>433</v>
      </c>
      <c r="Q93" s="186">
        <f t="shared" si="43"/>
        <v>93.055555555555557</v>
      </c>
      <c r="R93" s="187">
        <f t="shared" si="44"/>
        <v>7.1593533487297929</v>
      </c>
      <c r="S93" s="184">
        <v>252</v>
      </c>
      <c r="T93" s="187">
        <f t="shared" si="45"/>
        <v>58.333333333333336</v>
      </c>
      <c r="U93" s="192">
        <v>405</v>
      </c>
      <c r="V93" s="193">
        <v>422</v>
      </c>
      <c r="W93" s="186">
        <f t="shared" si="46"/>
        <v>93.75</v>
      </c>
      <c r="X93" s="196">
        <f t="shared" si="57"/>
        <v>4.028436018957346</v>
      </c>
    </row>
    <row r="94" spans="1:24" s="195" customFormat="1" ht="18" customHeight="1" x14ac:dyDescent="0.3">
      <c r="A94" s="182" t="s">
        <v>107</v>
      </c>
      <c r="B94" s="211">
        <f>+'[2]Cuadro No.8 Dosis de BCG'!E94</f>
        <v>3885</v>
      </c>
      <c r="C94" s="184">
        <v>2094</v>
      </c>
      <c r="D94" s="185">
        <v>3252</v>
      </c>
      <c r="E94" s="186">
        <f t="shared" si="39"/>
        <v>53.899613899613897</v>
      </c>
      <c r="F94" s="187">
        <f t="shared" si="56"/>
        <v>35.608856088560884</v>
      </c>
      <c r="G94" s="188">
        <v>3885</v>
      </c>
      <c r="H94" s="201">
        <f t="shared" si="40"/>
        <v>100</v>
      </c>
      <c r="I94" s="190">
        <v>2165</v>
      </c>
      <c r="J94" s="191">
        <v>3305</v>
      </c>
      <c r="K94" s="186">
        <f t="shared" si="41"/>
        <v>55.727155727155733</v>
      </c>
      <c r="L94" s="187">
        <f t="shared" si="58"/>
        <v>34.493192133131615</v>
      </c>
      <c r="M94" s="184">
        <v>3458</v>
      </c>
      <c r="N94" s="187">
        <f t="shared" si="42"/>
        <v>89.009009009009006</v>
      </c>
      <c r="O94" s="190">
        <v>2899</v>
      </c>
      <c r="P94" s="191">
        <v>3319</v>
      </c>
      <c r="Q94" s="186">
        <f t="shared" si="43"/>
        <v>74.620334620334617</v>
      </c>
      <c r="R94" s="187">
        <f t="shared" si="44"/>
        <v>12.654413980114493</v>
      </c>
      <c r="S94" s="184">
        <v>1960</v>
      </c>
      <c r="T94" s="187">
        <f t="shared" si="45"/>
        <v>50.450450450450447</v>
      </c>
      <c r="U94" s="192">
        <v>3074</v>
      </c>
      <c r="V94" s="193">
        <v>3315</v>
      </c>
      <c r="W94" s="186">
        <f t="shared" si="46"/>
        <v>79.124839124839127</v>
      </c>
      <c r="X94" s="196">
        <f t="shared" si="57"/>
        <v>7.2699849170437414</v>
      </c>
    </row>
    <row r="95" spans="1:24" s="195" customFormat="1" ht="18" customHeight="1" x14ac:dyDescent="0.3">
      <c r="A95" s="182" t="s">
        <v>108</v>
      </c>
      <c r="B95" s="211">
        <f>+'[2]Cuadro No.8 Dosis de BCG'!E95</f>
        <v>273</v>
      </c>
      <c r="C95" s="184">
        <v>205</v>
      </c>
      <c r="D95" s="185">
        <v>288</v>
      </c>
      <c r="E95" s="186">
        <f t="shared" si="39"/>
        <v>75.091575091575095</v>
      </c>
      <c r="F95" s="187">
        <f t="shared" si="56"/>
        <v>28.819444444444443</v>
      </c>
      <c r="G95" s="188">
        <v>273</v>
      </c>
      <c r="H95" s="201">
        <f t="shared" si="40"/>
        <v>100</v>
      </c>
      <c r="I95" s="190">
        <v>215</v>
      </c>
      <c r="J95" s="191">
        <v>290</v>
      </c>
      <c r="K95" s="186">
        <f t="shared" si="41"/>
        <v>78.754578754578759</v>
      </c>
      <c r="L95" s="187">
        <f t="shared" si="58"/>
        <v>25.862068965517242</v>
      </c>
      <c r="M95" s="184">
        <v>255</v>
      </c>
      <c r="N95" s="187">
        <f t="shared" si="42"/>
        <v>93.406593406593402</v>
      </c>
      <c r="O95" s="190">
        <v>302</v>
      </c>
      <c r="P95" s="191">
        <v>294</v>
      </c>
      <c r="Q95" s="186">
        <f t="shared" si="43"/>
        <v>110.62271062271063</v>
      </c>
      <c r="R95" s="187">
        <f t="shared" si="44"/>
        <v>-2.7210884353741496</v>
      </c>
      <c r="S95" s="184">
        <v>215</v>
      </c>
      <c r="T95" s="187">
        <f t="shared" si="45"/>
        <v>78.754578754578759</v>
      </c>
      <c r="U95" s="192">
        <v>294</v>
      </c>
      <c r="V95" s="193">
        <v>289</v>
      </c>
      <c r="W95" s="186">
        <f t="shared" si="46"/>
        <v>107.69230769230769</v>
      </c>
      <c r="X95" s="196">
        <f t="shared" si="57"/>
        <v>-1.7301038062283738</v>
      </c>
    </row>
    <row r="96" spans="1:24" s="169" customFormat="1" ht="18" customHeight="1" x14ac:dyDescent="0.25">
      <c r="A96" s="174" t="s">
        <v>109</v>
      </c>
      <c r="B96" s="175">
        <f>+'[2]Cuadro No.8 Dosis de BCG'!E96</f>
        <v>11439</v>
      </c>
      <c r="C96" s="176">
        <f>+C97+C98</f>
        <v>10038</v>
      </c>
      <c r="D96" s="177">
        <f>+D97+D98</f>
        <v>12862</v>
      </c>
      <c r="E96" s="178">
        <f t="shared" si="39"/>
        <v>87.752425911355886</v>
      </c>
      <c r="F96" s="179">
        <f t="shared" si="56"/>
        <v>21.956149898927073</v>
      </c>
      <c r="G96" s="176">
        <f>+G97+G98</f>
        <v>11439</v>
      </c>
      <c r="H96" s="180">
        <f t="shared" si="40"/>
        <v>100</v>
      </c>
      <c r="I96" s="176">
        <f t="shared" ref="I96:J96" si="59">+I97+I98</f>
        <v>9988</v>
      </c>
      <c r="J96" s="177">
        <f t="shared" si="59"/>
        <v>12937</v>
      </c>
      <c r="K96" s="178">
        <f t="shared" si="41"/>
        <v>87.315324766150894</v>
      </c>
      <c r="L96" s="179">
        <f t="shared" si="58"/>
        <v>22.795083867975574</v>
      </c>
      <c r="M96" s="176">
        <f>+M97+M98</f>
        <v>9217</v>
      </c>
      <c r="N96" s="179">
        <f t="shared" si="42"/>
        <v>80.575225107089778</v>
      </c>
      <c r="O96" s="176">
        <f t="shared" ref="O96:P96" si="60">+O97+O98</f>
        <v>12087</v>
      </c>
      <c r="P96" s="177">
        <f t="shared" si="60"/>
        <v>13148</v>
      </c>
      <c r="Q96" s="178">
        <f t="shared" si="43"/>
        <v>105.6648308418568</v>
      </c>
      <c r="R96" s="179">
        <f t="shared" si="44"/>
        <v>8.0696683906297544</v>
      </c>
      <c r="S96" s="176">
        <f>+S97+S98</f>
        <v>10848</v>
      </c>
      <c r="T96" s="179">
        <f t="shared" si="45"/>
        <v>94.833464463676904</v>
      </c>
      <c r="U96" s="176">
        <f t="shared" ref="U96:V96" si="61">+U97+U98</f>
        <v>12364</v>
      </c>
      <c r="V96" s="177">
        <f t="shared" si="61"/>
        <v>12914</v>
      </c>
      <c r="W96" s="178">
        <f t="shared" si="46"/>
        <v>108.08637118629252</v>
      </c>
      <c r="X96" s="181">
        <f t="shared" si="57"/>
        <v>4.2589437819420786</v>
      </c>
    </row>
    <row r="97" spans="1:24" s="195" customFormat="1" ht="18" customHeight="1" x14ac:dyDescent="0.3">
      <c r="A97" s="182" t="s">
        <v>110</v>
      </c>
      <c r="B97" s="183">
        <f>+'[2]Cuadro No.8 Dosis de BCG'!E97</f>
        <v>11428</v>
      </c>
      <c r="C97" s="184">
        <v>10025</v>
      </c>
      <c r="D97" s="185">
        <v>12850</v>
      </c>
      <c r="E97" s="186">
        <f t="shared" si="39"/>
        <v>87.72313615680784</v>
      </c>
      <c r="F97" s="187">
        <f t="shared" si="56"/>
        <v>21.98443579766537</v>
      </c>
      <c r="G97" s="188">
        <v>11428</v>
      </c>
      <c r="H97" s="189">
        <f t="shared" si="40"/>
        <v>100</v>
      </c>
      <c r="I97" s="190">
        <v>9977</v>
      </c>
      <c r="J97" s="191">
        <v>12925</v>
      </c>
      <c r="K97" s="186">
        <f t="shared" si="41"/>
        <v>87.303115155757794</v>
      </c>
      <c r="L97" s="187">
        <f t="shared" si="58"/>
        <v>22.808510638297872</v>
      </c>
      <c r="M97" s="184">
        <v>9208</v>
      </c>
      <c r="N97" s="187">
        <f t="shared" si="42"/>
        <v>80.574028701435068</v>
      </c>
      <c r="O97" s="190">
        <v>12077</v>
      </c>
      <c r="P97" s="191">
        <v>13138</v>
      </c>
      <c r="Q97" s="186">
        <f t="shared" si="43"/>
        <v>105.67903395169758</v>
      </c>
      <c r="R97" s="187">
        <f t="shared" si="44"/>
        <v>8.0758106256660067</v>
      </c>
      <c r="S97" s="184">
        <v>10836</v>
      </c>
      <c r="T97" s="187">
        <f t="shared" si="45"/>
        <v>94.819740987049357</v>
      </c>
      <c r="U97" s="192">
        <v>12354</v>
      </c>
      <c r="V97" s="193">
        <v>12903</v>
      </c>
      <c r="W97" s="186">
        <f t="shared" si="46"/>
        <v>108.10290514525727</v>
      </c>
      <c r="X97" s="196">
        <f t="shared" si="57"/>
        <v>4.2548244594280398</v>
      </c>
    </row>
    <row r="98" spans="1:24" s="195" customFormat="1" ht="18" customHeight="1" x14ac:dyDescent="0.3">
      <c r="A98" s="182" t="s">
        <v>111</v>
      </c>
      <c r="B98" s="183">
        <f>+'[2]Cuadro No.8 Dosis de BCG'!E98</f>
        <v>11</v>
      </c>
      <c r="C98" s="184">
        <v>13</v>
      </c>
      <c r="D98" s="185">
        <v>12</v>
      </c>
      <c r="E98" s="186">
        <f t="shared" si="39"/>
        <v>118.18181818181819</v>
      </c>
      <c r="F98" s="187">
        <f t="shared" si="56"/>
        <v>-8.3333333333333321</v>
      </c>
      <c r="G98" s="188">
        <v>11</v>
      </c>
      <c r="H98" s="189">
        <f t="shared" si="40"/>
        <v>100</v>
      </c>
      <c r="I98" s="190">
        <v>11</v>
      </c>
      <c r="J98" s="191">
        <v>12</v>
      </c>
      <c r="K98" s="186">
        <f t="shared" si="41"/>
        <v>100</v>
      </c>
      <c r="L98" s="187">
        <f t="shared" si="58"/>
        <v>8.3333333333333321</v>
      </c>
      <c r="M98" s="184">
        <v>9</v>
      </c>
      <c r="N98" s="187">
        <f t="shared" si="42"/>
        <v>81.818181818181827</v>
      </c>
      <c r="O98" s="190">
        <v>10</v>
      </c>
      <c r="P98" s="191">
        <v>10</v>
      </c>
      <c r="Q98" s="186">
        <f t="shared" si="43"/>
        <v>90.909090909090907</v>
      </c>
      <c r="R98" s="187">
        <f t="shared" si="44"/>
        <v>0</v>
      </c>
      <c r="S98" s="184">
        <v>12</v>
      </c>
      <c r="T98" s="187">
        <f t="shared" si="45"/>
        <v>109.09090909090908</v>
      </c>
      <c r="U98" s="192">
        <v>10</v>
      </c>
      <c r="V98" s="193">
        <v>11</v>
      </c>
      <c r="W98" s="186">
        <f t="shared" si="46"/>
        <v>90.909090909090907</v>
      </c>
      <c r="X98" s="196">
        <f t="shared" si="57"/>
        <v>9.0909090909090917</v>
      </c>
    </row>
    <row r="99" spans="1:24" s="169" customFormat="1" ht="18" customHeight="1" x14ac:dyDescent="0.25">
      <c r="A99" s="174" t="s">
        <v>112</v>
      </c>
      <c r="B99" s="202">
        <f>+'[2]Cuadro No.8 Dosis de BCG'!E100</f>
        <v>4071</v>
      </c>
      <c r="C99" s="176">
        <v>4122</v>
      </c>
      <c r="D99" s="177">
        <v>5321</v>
      </c>
      <c r="E99" s="178">
        <f t="shared" si="39"/>
        <v>101.25276344878409</v>
      </c>
      <c r="F99" s="179">
        <f t="shared" si="56"/>
        <v>22.533358391279833</v>
      </c>
      <c r="G99" s="176">
        <v>6286</v>
      </c>
      <c r="H99" s="180">
        <f t="shared" si="40"/>
        <v>154.40923605993612</v>
      </c>
      <c r="I99" s="176">
        <v>4064</v>
      </c>
      <c r="J99" s="177">
        <v>5300</v>
      </c>
      <c r="K99" s="178">
        <f t="shared" si="41"/>
        <v>99.828052075657098</v>
      </c>
      <c r="L99" s="179">
        <f t="shared" si="58"/>
        <v>23.320754716981131</v>
      </c>
      <c r="M99" s="176">
        <v>5571</v>
      </c>
      <c r="N99" s="179">
        <f t="shared" si="42"/>
        <v>136.84598378776712</v>
      </c>
      <c r="O99" s="176">
        <v>5194</v>
      </c>
      <c r="P99" s="177">
        <v>5594</v>
      </c>
      <c r="Q99" s="178">
        <f t="shared" si="43"/>
        <v>127.58535986244166</v>
      </c>
      <c r="R99" s="179">
        <f t="shared" si="44"/>
        <v>7.1505184125849119</v>
      </c>
      <c r="S99" s="176">
        <v>4744</v>
      </c>
      <c r="T99" s="179">
        <f t="shared" si="45"/>
        <v>116.53156472611153</v>
      </c>
      <c r="U99" s="176">
        <v>5339</v>
      </c>
      <c r="V99" s="177">
        <v>5534</v>
      </c>
      <c r="W99" s="178">
        <f t="shared" si="46"/>
        <v>131.14713829525914</v>
      </c>
      <c r="X99" s="181">
        <f t="shared" si="57"/>
        <v>3.52367184676545</v>
      </c>
    </row>
    <row r="100" spans="1:24" s="169" customFormat="1" ht="18" customHeight="1" thickBot="1" x14ac:dyDescent="0.3">
      <c r="A100" s="212" t="s">
        <v>113</v>
      </c>
      <c r="B100" s="213">
        <f>+'[2]Cuadro No.8 Dosis de BCG'!E99</f>
        <v>6286</v>
      </c>
      <c r="C100" s="214">
        <v>2830</v>
      </c>
      <c r="D100" s="215">
        <v>3593</v>
      </c>
      <c r="E100" s="216">
        <f t="shared" si="39"/>
        <v>45.020680878141903</v>
      </c>
      <c r="F100" s="217">
        <f t="shared" si="56"/>
        <v>21.235736153632061</v>
      </c>
      <c r="G100" s="214">
        <v>4071</v>
      </c>
      <c r="H100" s="218">
        <f t="shared" si="40"/>
        <v>64.762965319758194</v>
      </c>
      <c r="I100" s="214">
        <v>2828</v>
      </c>
      <c r="J100" s="215">
        <v>3558</v>
      </c>
      <c r="K100" s="216">
        <f t="shared" si="41"/>
        <v>44.988864142538972</v>
      </c>
      <c r="L100" s="217">
        <f t="shared" si="58"/>
        <v>20.517144463181562</v>
      </c>
      <c r="M100" s="214">
        <v>3759</v>
      </c>
      <c r="N100" s="217">
        <f t="shared" si="42"/>
        <v>59.799554565701563</v>
      </c>
      <c r="O100" s="214">
        <v>3530</v>
      </c>
      <c r="P100" s="215">
        <v>3718</v>
      </c>
      <c r="Q100" s="216">
        <f t="shared" si="43"/>
        <v>56.156538339166403</v>
      </c>
      <c r="R100" s="217">
        <f t="shared" si="44"/>
        <v>5.0564819795589031</v>
      </c>
      <c r="S100" s="214">
        <v>3529</v>
      </c>
      <c r="T100" s="217">
        <f t="shared" si="45"/>
        <v>56.140629971364945</v>
      </c>
      <c r="U100" s="214">
        <v>3663</v>
      </c>
      <c r="V100" s="215">
        <v>3744</v>
      </c>
      <c r="W100" s="216">
        <f t="shared" si="46"/>
        <v>58.272351256761056</v>
      </c>
      <c r="X100" s="219">
        <f t="shared" si="57"/>
        <v>2.1634615384615383</v>
      </c>
    </row>
    <row r="101" spans="1:24" x14ac:dyDescent="0.3">
      <c r="A101" s="220" t="s">
        <v>114</v>
      </c>
      <c r="B101" s="220"/>
      <c r="C101" s="221"/>
      <c r="D101" s="221"/>
      <c r="E101" s="222"/>
      <c r="F101" s="222"/>
      <c r="G101" s="221"/>
      <c r="H101" s="223"/>
      <c r="I101" s="224"/>
      <c r="J101" s="224"/>
      <c r="K101" s="222"/>
      <c r="L101" s="222"/>
      <c r="M101" s="221"/>
      <c r="N101" s="225"/>
      <c r="O101" s="224"/>
    </row>
    <row r="102" spans="1:24" x14ac:dyDescent="0.3">
      <c r="A102" s="229" t="s">
        <v>115</v>
      </c>
      <c r="B102" s="229"/>
      <c r="C102" s="229"/>
      <c r="D102" s="229"/>
      <c r="E102" s="229"/>
      <c r="F102" s="229"/>
      <c r="G102" s="229"/>
      <c r="H102" s="229"/>
      <c r="I102" s="229"/>
      <c r="J102" s="229"/>
      <c r="K102" s="229"/>
      <c r="L102" s="229"/>
      <c r="M102" s="229"/>
      <c r="N102" s="229"/>
      <c r="O102" s="229"/>
    </row>
    <row r="121" spans="1:24" s="195" customFormat="1" ht="12" customHeight="1" x14ac:dyDescent="0.3">
      <c r="P121" s="224"/>
      <c r="Q121" s="222"/>
      <c r="R121" s="222"/>
      <c r="S121" s="222"/>
      <c r="T121" s="222"/>
      <c r="U121" s="222"/>
      <c r="V121" s="222"/>
      <c r="W121" s="222"/>
      <c r="X121" s="222"/>
    </row>
    <row r="122" spans="1:24" s="195" customFormat="1" x14ac:dyDescent="0.3">
      <c r="P122" s="224"/>
      <c r="Q122" s="222"/>
      <c r="R122" s="222"/>
      <c r="S122" s="222"/>
      <c r="T122" s="222"/>
      <c r="U122" s="222"/>
      <c r="V122" s="222"/>
      <c r="W122" s="222"/>
      <c r="X122" s="222"/>
    </row>
    <row r="123" spans="1:24" s="195" customFormat="1" x14ac:dyDescent="0.3">
      <c r="A123" s="230"/>
      <c r="B123" s="230"/>
      <c r="C123" s="221"/>
      <c r="D123" s="224"/>
      <c r="E123" s="231"/>
      <c r="F123" s="231"/>
      <c r="G123" s="221"/>
      <c r="H123" s="223"/>
      <c r="I123" s="224"/>
      <c r="J123" s="224"/>
      <c r="K123" s="222"/>
      <c r="L123" s="222"/>
      <c r="M123" s="221"/>
      <c r="N123" s="225"/>
      <c r="O123" s="224"/>
      <c r="P123" s="224"/>
      <c r="Q123" s="222"/>
      <c r="R123" s="222"/>
      <c r="S123" s="222"/>
      <c r="T123" s="222"/>
      <c r="U123" s="222"/>
      <c r="V123" s="222"/>
      <c r="W123" s="222"/>
      <c r="X123" s="222"/>
    </row>
    <row r="124" spans="1:24" s="195" customFormat="1" x14ac:dyDescent="0.3">
      <c r="A124" s="230"/>
      <c r="B124" s="230"/>
      <c r="C124" s="221"/>
      <c r="D124" s="224"/>
      <c r="E124" s="232"/>
      <c r="F124" s="232"/>
      <c r="G124" s="221"/>
      <c r="H124" s="223"/>
      <c r="I124" s="224"/>
      <c r="J124" s="221"/>
      <c r="K124" s="228"/>
      <c r="L124" s="228"/>
      <c r="M124" s="221"/>
      <c r="O124" s="224"/>
      <c r="P124" s="221"/>
      <c r="Q124" s="228"/>
      <c r="R124" s="228"/>
      <c r="S124" s="228"/>
      <c r="T124" s="228"/>
      <c r="U124" s="228"/>
      <c r="V124" s="228"/>
      <c r="W124" s="228"/>
      <c r="X124" s="228"/>
    </row>
    <row r="125" spans="1:24" s="195" customFormat="1" x14ac:dyDescent="0.3">
      <c r="A125" s="230"/>
      <c r="B125" s="230"/>
      <c r="C125" s="221"/>
      <c r="D125" s="233"/>
      <c r="E125" s="232"/>
      <c r="F125" s="232"/>
      <c r="G125" s="221"/>
      <c r="H125" s="223"/>
      <c r="I125" s="221"/>
      <c r="J125" s="221"/>
      <c r="K125" s="228"/>
      <c r="L125" s="228"/>
      <c r="M125" s="221"/>
      <c r="O125" s="221"/>
      <c r="P125" s="221"/>
      <c r="Q125" s="228"/>
      <c r="R125" s="228"/>
      <c r="S125" s="228"/>
      <c r="T125" s="228"/>
      <c r="U125" s="228"/>
      <c r="V125" s="228"/>
      <c r="W125" s="228"/>
      <c r="X125" s="228"/>
    </row>
    <row r="126" spans="1:24" s="195" customFormat="1" x14ac:dyDescent="0.3">
      <c r="A126" s="230"/>
      <c r="B126" s="230"/>
      <c r="C126" s="221"/>
      <c r="D126" s="221"/>
      <c r="E126" s="232"/>
      <c r="F126" s="232"/>
      <c r="G126" s="221"/>
      <c r="H126" s="223"/>
      <c r="I126" s="221"/>
      <c r="J126" s="224"/>
      <c r="K126" s="228"/>
      <c r="L126" s="228"/>
      <c r="M126" s="221"/>
      <c r="O126" s="221"/>
      <c r="P126" s="224"/>
      <c r="Q126" s="228"/>
      <c r="R126" s="228"/>
      <c r="S126" s="228"/>
      <c r="T126" s="228"/>
      <c r="U126" s="228"/>
      <c r="V126" s="228"/>
      <c r="W126" s="228"/>
      <c r="X126" s="228"/>
    </row>
    <row r="127" spans="1:24" s="195" customFormat="1" x14ac:dyDescent="0.3">
      <c r="A127" s="230"/>
      <c r="B127" s="230"/>
      <c r="C127" s="221"/>
      <c r="D127" s="221"/>
      <c r="E127" s="232"/>
      <c r="F127" s="232"/>
      <c r="G127" s="221"/>
      <c r="H127" s="223"/>
      <c r="I127" s="221"/>
      <c r="J127" s="224"/>
      <c r="K127" s="228"/>
      <c r="L127" s="228"/>
      <c r="M127" s="221"/>
      <c r="O127" s="221"/>
      <c r="P127" s="224"/>
      <c r="Q127" s="228"/>
      <c r="R127" s="228"/>
      <c r="S127" s="228"/>
      <c r="T127" s="228"/>
      <c r="U127" s="228"/>
      <c r="V127" s="228"/>
      <c r="W127" s="228"/>
      <c r="X127" s="228"/>
    </row>
    <row r="128" spans="1:24" s="195" customFormat="1" x14ac:dyDescent="0.3">
      <c r="A128" s="230"/>
      <c r="B128" s="230"/>
      <c r="C128" s="221"/>
      <c r="D128" s="221"/>
      <c r="E128" s="232"/>
      <c r="F128" s="232"/>
      <c r="G128" s="221"/>
      <c r="H128" s="223"/>
      <c r="I128" s="221"/>
      <c r="J128" s="224"/>
      <c r="K128" s="228"/>
      <c r="L128" s="228"/>
      <c r="M128" s="221"/>
      <c r="O128" s="221"/>
      <c r="P128" s="224"/>
      <c r="Q128" s="228"/>
      <c r="R128" s="228"/>
      <c r="S128" s="228"/>
      <c r="T128" s="228"/>
      <c r="U128" s="228"/>
      <c r="V128" s="228"/>
      <c r="W128" s="228"/>
      <c r="X128" s="228"/>
    </row>
    <row r="129" spans="1:24" s="195" customFormat="1" x14ac:dyDescent="0.3">
      <c r="C129" s="221"/>
      <c r="D129" s="221"/>
      <c r="E129" s="232"/>
      <c r="F129" s="232"/>
      <c r="G129" s="221"/>
      <c r="H129" s="223"/>
      <c r="I129" s="221"/>
      <c r="J129" s="224"/>
      <c r="K129" s="228"/>
      <c r="L129" s="228"/>
      <c r="M129" s="221"/>
      <c r="O129" s="221"/>
      <c r="P129" s="224"/>
      <c r="Q129" s="228"/>
      <c r="R129" s="228"/>
      <c r="S129" s="228"/>
      <c r="T129" s="228"/>
      <c r="U129" s="228"/>
      <c r="V129" s="228"/>
      <c r="W129" s="228"/>
      <c r="X129" s="228"/>
    </row>
    <row r="130" spans="1:24" s="195" customFormat="1" x14ac:dyDescent="0.3">
      <c r="A130" s="230"/>
      <c r="B130" s="230"/>
      <c r="C130" s="221"/>
      <c r="D130" s="221"/>
      <c r="E130" s="228"/>
      <c r="F130" s="228"/>
      <c r="G130" s="221"/>
      <c r="H130" s="234"/>
      <c r="I130" s="221"/>
      <c r="J130" s="224"/>
      <c r="K130" s="228"/>
      <c r="L130" s="228"/>
      <c r="M130" s="221"/>
      <c r="O130" s="221"/>
      <c r="P130" s="224"/>
      <c r="Q130" s="228"/>
      <c r="R130" s="228"/>
      <c r="S130" s="228"/>
      <c r="T130" s="228"/>
      <c r="U130" s="228"/>
      <c r="V130" s="228"/>
      <c r="W130" s="228"/>
      <c r="X130" s="228"/>
    </row>
    <row r="131" spans="1:24" s="195" customFormat="1" x14ac:dyDescent="0.3">
      <c r="A131" s="230"/>
      <c r="B131" s="230"/>
      <c r="C131" s="235"/>
      <c r="D131" s="235"/>
      <c r="E131" s="232"/>
      <c r="F131" s="232"/>
      <c r="G131" s="221"/>
      <c r="H131" s="236"/>
      <c r="I131" s="235"/>
      <c r="J131" s="224"/>
      <c r="K131" s="228"/>
      <c r="L131" s="228"/>
      <c r="M131" s="235"/>
      <c r="O131" s="235"/>
      <c r="P131" s="224"/>
      <c r="Q131" s="228"/>
      <c r="R131" s="228"/>
      <c r="S131" s="228"/>
      <c r="T131" s="228"/>
      <c r="U131" s="228"/>
      <c r="V131" s="228"/>
      <c r="W131" s="228"/>
      <c r="X131" s="228"/>
    </row>
    <row r="132" spans="1:24" s="195" customFormat="1" x14ac:dyDescent="0.3">
      <c r="C132" s="221"/>
      <c r="D132" s="221"/>
      <c r="E132" s="228"/>
      <c r="F132" s="228"/>
      <c r="G132" s="221"/>
      <c r="H132" s="223"/>
      <c r="I132" s="221"/>
      <c r="J132" s="224"/>
      <c r="K132" s="228"/>
      <c r="L132" s="228"/>
      <c r="M132" s="221"/>
      <c r="O132" s="221"/>
      <c r="P132" s="224"/>
      <c r="Q132" s="228"/>
      <c r="R132" s="228"/>
      <c r="S132" s="228"/>
      <c r="T132" s="228"/>
      <c r="U132" s="228"/>
      <c r="V132" s="228"/>
      <c r="W132" s="228"/>
      <c r="X132" s="228"/>
    </row>
    <row r="133" spans="1:24" s="195" customFormat="1" x14ac:dyDescent="0.3">
      <c r="C133" s="221"/>
      <c r="D133" s="221"/>
      <c r="E133" s="232"/>
      <c r="F133" s="232"/>
      <c r="G133" s="221"/>
      <c r="H133" s="223"/>
      <c r="I133" s="221"/>
      <c r="J133" s="224"/>
      <c r="K133" s="228"/>
      <c r="L133" s="228"/>
      <c r="M133" s="221"/>
      <c r="O133" s="221"/>
      <c r="P133" s="224"/>
      <c r="Q133" s="228"/>
      <c r="R133" s="228"/>
      <c r="S133" s="228"/>
      <c r="T133" s="228"/>
      <c r="U133" s="228"/>
      <c r="V133" s="228"/>
      <c r="W133" s="228"/>
      <c r="X133" s="228"/>
    </row>
    <row r="134" spans="1:24" s="195" customFormat="1" x14ac:dyDescent="0.3">
      <c r="C134" s="221"/>
      <c r="D134" s="221"/>
      <c r="E134" s="232"/>
      <c r="F134" s="232"/>
      <c r="G134" s="221"/>
      <c r="H134" s="223"/>
      <c r="I134" s="221"/>
      <c r="J134" s="224"/>
      <c r="K134" s="228"/>
      <c r="L134" s="228"/>
      <c r="M134" s="221"/>
      <c r="O134" s="221"/>
      <c r="P134" s="224"/>
      <c r="Q134" s="228"/>
      <c r="R134" s="228"/>
      <c r="S134" s="228"/>
      <c r="T134" s="228"/>
      <c r="U134" s="228"/>
      <c r="V134" s="228"/>
      <c r="W134" s="228"/>
      <c r="X134" s="228"/>
    </row>
    <row r="135" spans="1:24" s="195" customFormat="1" x14ac:dyDescent="0.3">
      <c r="C135" s="221"/>
      <c r="D135" s="221"/>
      <c r="E135" s="232"/>
      <c r="F135" s="232"/>
      <c r="G135" s="221"/>
      <c r="H135" s="223"/>
      <c r="I135" s="221"/>
      <c r="J135" s="221"/>
      <c r="K135" s="228"/>
      <c r="L135" s="228"/>
      <c r="M135" s="221"/>
      <c r="O135" s="221"/>
      <c r="P135" s="221"/>
      <c r="Q135" s="228"/>
      <c r="R135" s="228"/>
      <c r="S135" s="228"/>
      <c r="T135" s="228"/>
      <c r="U135" s="228"/>
      <c r="V135" s="228"/>
      <c r="W135" s="228"/>
      <c r="X135" s="228"/>
    </row>
    <row r="136" spans="1:24" s="195" customFormat="1" x14ac:dyDescent="0.3">
      <c r="C136" s="221"/>
      <c r="D136" s="221"/>
      <c r="F136" s="228"/>
      <c r="G136" s="221"/>
      <c r="H136" s="223"/>
      <c r="I136" s="221"/>
      <c r="J136" s="224"/>
      <c r="K136" s="228"/>
      <c r="L136" s="228"/>
      <c r="M136" s="221"/>
      <c r="O136" s="221"/>
      <c r="P136" s="224"/>
      <c r="Q136" s="228"/>
      <c r="R136" s="228"/>
      <c r="S136" s="228"/>
      <c r="T136" s="228"/>
      <c r="U136" s="228"/>
      <c r="V136" s="228"/>
      <c r="W136" s="228"/>
      <c r="X136" s="228"/>
    </row>
    <row r="137" spans="1:24" s="195" customFormat="1" x14ac:dyDescent="0.3">
      <c r="C137" s="221"/>
      <c r="D137" s="221"/>
      <c r="E137" s="228"/>
      <c r="F137" s="228"/>
      <c r="G137" s="221"/>
      <c r="H137" s="223"/>
      <c r="I137" s="221"/>
      <c r="J137" s="221"/>
      <c r="K137" s="228"/>
      <c r="L137" s="228"/>
      <c r="M137" s="221"/>
      <c r="O137" s="221"/>
      <c r="P137" s="221"/>
      <c r="Q137" s="228"/>
      <c r="R137" s="228"/>
      <c r="S137" s="228"/>
      <c r="T137" s="228"/>
      <c r="U137" s="228"/>
      <c r="V137" s="228"/>
      <c r="W137" s="228"/>
      <c r="X137" s="228"/>
    </row>
    <row r="138" spans="1:24" s="195" customFormat="1" x14ac:dyDescent="0.3">
      <c r="C138" s="221"/>
      <c r="D138" s="221"/>
      <c r="E138" s="228"/>
      <c r="F138" s="228"/>
      <c r="G138" s="221"/>
      <c r="H138" s="223"/>
      <c r="I138" s="221"/>
      <c r="J138" s="221"/>
      <c r="K138" s="228"/>
      <c r="L138" s="228"/>
      <c r="M138" s="221"/>
      <c r="O138" s="221"/>
      <c r="P138" s="221"/>
      <c r="Q138" s="228"/>
      <c r="R138" s="228"/>
      <c r="S138" s="228"/>
      <c r="T138" s="228"/>
      <c r="U138" s="228"/>
      <c r="V138" s="228"/>
      <c r="W138" s="228"/>
      <c r="X138" s="228"/>
    </row>
    <row r="139" spans="1:24" s="195" customFormat="1" x14ac:dyDescent="0.3">
      <c r="C139" s="221"/>
      <c r="D139" s="221"/>
      <c r="E139" s="228"/>
      <c r="F139" s="228"/>
      <c r="G139" s="221"/>
      <c r="H139" s="223"/>
      <c r="I139" s="221"/>
      <c r="J139" s="221"/>
      <c r="K139" s="228"/>
      <c r="L139" s="228"/>
      <c r="M139" s="221"/>
      <c r="O139" s="221"/>
      <c r="P139" s="221"/>
      <c r="Q139" s="228"/>
      <c r="R139" s="228"/>
      <c r="S139" s="228"/>
      <c r="T139" s="228"/>
      <c r="U139" s="228"/>
      <c r="V139" s="228"/>
      <c r="W139" s="228"/>
      <c r="X139" s="228"/>
    </row>
    <row r="140" spans="1:24" s="195" customFormat="1" x14ac:dyDescent="0.3">
      <c r="C140" s="221"/>
      <c r="D140" s="221"/>
      <c r="E140" s="228"/>
      <c r="F140" s="228"/>
      <c r="G140" s="221"/>
      <c r="H140" s="223"/>
      <c r="I140" s="221"/>
      <c r="J140" s="221"/>
      <c r="K140" s="228"/>
      <c r="L140" s="228"/>
      <c r="M140" s="221"/>
      <c r="O140" s="221"/>
      <c r="P140" s="221"/>
      <c r="Q140" s="228"/>
      <c r="R140" s="228"/>
      <c r="S140" s="228"/>
      <c r="T140" s="228"/>
      <c r="U140" s="228"/>
      <c r="V140" s="228"/>
      <c r="W140" s="228"/>
      <c r="X140" s="228"/>
    </row>
    <row r="141" spans="1:24" s="195" customFormat="1" x14ac:dyDescent="0.3">
      <c r="A141" s="230"/>
      <c r="B141" s="230"/>
      <c r="C141" s="235"/>
      <c r="D141" s="235"/>
      <c r="E141" s="232"/>
      <c r="F141" s="232"/>
      <c r="G141" s="221"/>
      <c r="H141" s="236"/>
      <c r="I141" s="235"/>
      <c r="J141" s="235"/>
      <c r="K141" s="232"/>
      <c r="L141" s="232"/>
      <c r="M141" s="235"/>
      <c r="O141" s="235"/>
      <c r="P141" s="235"/>
      <c r="Q141" s="232"/>
      <c r="R141" s="232"/>
      <c r="S141" s="232"/>
      <c r="T141" s="232"/>
      <c r="U141" s="232"/>
      <c r="V141" s="232"/>
      <c r="W141" s="232"/>
      <c r="X141" s="232"/>
    </row>
    <row r="142" spans="1:24" s="195" customFormat="1" x14ac:dyDescent="0.3">
      <c r="C142" s="221"/>
      <c r="D142" s="221"/>
      <c r="E142" s="228"/>
      <c r="F142" s="228"/>
      <c r="G142" s="221"/>
      <c r="H142" s="223"/>
      <c r="I142" s="221"/>
      <c r="J142" s="221"/>
      <c r="K142" s="228"/>
      <c r="L142" s="228"/>
      <c r="M142" s="221"/>
      <c r="O142" s="221"/>
      <c r="P142" s="221"/>
      <c r="Q142" s="228"/>
      <c r="R142" s="228"/>
      <c r="S142" s="228"/>
      <c r="T142" s="228"/>
      <c r="U142" s="228"/>
      <c r="V142" s="228"/>
      <c r="W142" s="228"/>
      <c r="X142" s="228"/>
    </row>
    <row r="143" spans="1:24" s="195" customFormat="1" x14ac:dyDescent="0.3">
      <c r="C143" s="221"/>
      <c r="D143" s="221"/>
      <c r="E143" s="228"/>
      <c r="F143" s="228"/>
      <c r="G143" s="221"/>
      <c r="H143" s="223"/>
      <c r="I143" s="221"/>
      <c r="J143" s="221"/>
      <c r="K143" s="228"/>
      <c r="L143" s="228"/>
      <c r="M143" s="221"/>
      <c r="O143" s="221"/>
      <c r="P143" s="221"/>
      <c r="Q143" s="228"/>
      <c r="R143" s="228"/>
      <c r="S143" s="228"/>
      <c r="T143" s="228"/>
      <c r="U143" s="228"/>
      <c r="V143" s="228"/>
      <c r="W143" s="228"/>
      <c r="X143" s="228"/>
    </row>
    <row r="144" spans="1:24" s="195" customFormat="1" x14ac:dyDescent="0.3">
      <c r="C144" s="221"/>
      <c r="D144" s="221"/>
      <c r="E144" s="228"/>
      <c r="F144" s="228"/>
      <c r="G144" s="221"/>
      <c r="H144" s="223"/>
      <c r="I144" s="221"/>
      <c r="J144" s="221"/>
      <c r="K144" s="228"/>
      <c r="L144" s="228"/>
      <c r="M144" s="221"/>
      <c r="O144" s="221"/>
      <c r="P144" s="221"/>
      <c r="Q144" s="228"/>
      <c r="R144" s="228"/>
      <c r="S144" s="228"/>
      <c r="T144" s="228"/>
      <c r="U144" s="228"/>
      <c r="V144" s="228"/>
      <c r="W144" s="228"/>
      <c r="X144" s="228"/>
    </row>
    <row r="145" spans="3:24" s="195" customFormat="1" x14ac:dyDescent="0.3">
      <c r="C145" s="221"/>
      <c r="D145" s="221"/>
      <c r="E145" s="228"/>
      <c r="F145" s="228"/>
      <c r="G145" s="221"/>
      <c r="H145" s="223"/>
      <c r="I145" s="221"/>
      <c r="J145" s="221"/>
      <c r="K145" s="228"/>
      <c r="L145" s="228"/>
      <c r="M145" s="221"/>
      <c r="O145" s="221"/>
      <c r="P145" s="221"/>
      <c r="Q145" s="228"/>
      <c r="R145" s="228"/>
      <c r="S145" s="228"/>
      <c r="T145" s="228"/>
      <c r="U145" s="228"/>
      <c r="V145" s="228"/>
      <c r="W145" s="228"/>
      <c r="X145" s="228"/>
    </row>
    <row r="146" spans="3:24" s="195" customFormat="1" x14ac:dyDescent="0.3">
      <c r="C146" s="221"/>
      <c r="D146" s="221"/>
      <c r="E146" s="228"/>
      <c r="F146" s="228"/>
      <c r="G146" s="221"/>
      <c r="H146" s="223"/>
      <c r="I146" s="221"/>
      <c r="J146" s="221"/>
      <c r="K146" s="228"/>
      <c r="L146" s="228"/>
      <c r="M146" s="221"/>
      <c r="O146" s="221"/>
      <c r="P146" s="221"/>
      <c r="Q146" s="228"/>
      <c r="R146" s="228"/>
      <c r="S146" s="228"/>
      <c r="T146" s="228"/>
      <c r="U146" s="228"/>
      <c r="V146" s="228"/>
      <c r="W146" s="228"/>
      <c r="X146" s="228"/>
    </row>
    <row r="147" spans="3:24" s="195" customFormat="1" x14ac:dyDescent="0.3">
      <c r="C147" s="221"/>
      <c r="D147" s="221"/>
      <c r="E147" s="228"/>
      <c r="F147" s="228"/>
      <c r="G147" s="221"/>
      <c r="H147" s="223"/>
      <c r="I147" s="221"/>
      <c r="J147" s="221"/>
      <c r="K147" s="228"/>
      <c r="L147" s="228"/>
      <c r="M147" s="221"/>
      <c r="O147" s="221"/>
      <c r="P147" s="221"/>
      <c r="Q147" s="228"/>
      <c r="R147" s="228"/>
      <c r="S147" s="228"/>
      <c r="T147" s="228"/>
      <c r="U147" s="228"/>
      <c r="V147" s="228"/>
      <c r="W147" s="228"/>
      <c r="X147" s="228"/>
    </row>
    <row r="148" spans="3:24" s="195" customFormat="1" x14ac:dyDescent="0.3">
      <c r="C148" s="221"/>
      <c r="D148" s="221"/>
      <c r="E148" s="228"/>
      <c r="F148" s="228"/>
      <c r="G148" s="221"/>
      <c r="H148" s="223"/>
      <c r="I148" s="221"/>
      <c r="J148" s="221"/>
      <c r="K148" s="228"/>
      <c r="L148" s="228"/>
      <c r="M148" s="221"/>
      <c r="O148" s="221"/>
      <c r="P148" s="221"/>
      <c r="Q148" s="228"/>
      <c r="R148" s="228"/>
      <c r="S148" s="228"/>
      <c r="T148" s="228"/>
      <c r="U148" s="228"/>
      <c r="V148" s="228"/>
      <c r="W148" s="228"/>
      <c r="X148" s="228"/>
    </row>
    <row r="149" spans="3:24" s="195" customFormat="1" x14ac:dyDescent="0.3">
      <c r="C149" s="221"/>
      <c r="D149" s="221"/>
      <c r="E149" s="228"/>
      <c r="F149" s="228"/>
      <c r="G149" s="221"/>
      <c r="H149" s="223"/>
      <c r="I149" s="221"/>
      <c r="J149" s="221"/>
      <c r="K149" s="228"/>
      <c r="L149" s="228"/>
      <c r="M149" s="221"/>
      <c r="O149" s="221"/>
      <c r="P149" s="221"/>
      <c r="Q149" s="228"/>
      <c r="R149" s="228"/>
      <c r="S149" s="228"/>
      <c r="T149" s="228"/>
      <c r="U149" s="228"/>
      <c r="V149" s="228"/>
      <c r="W149" s="228"/>
      <c r="X149" s="228"/>
    </row>
    <row r="150" spans="3:24" s="195" customFormat="1" x14ac:dyDescent="0.3">
      <c r="C150" s="221"/>
      <c r="D150" s="221"/>
      <c r="E150" s="228"/>
      <c r="F150" s="228"/>
      <c r="G150" s="221"/>
      <c r="H150" s="223"/>
      <c r="I150" s="221"/>
      <c r="J150" s="221"/>
      <c r="K150" s="228"/>
      <c r="L150" s="228"/>
      <c r="M150" s="221"/>
      <c r="O150" s="221"/>
      <c r="P150" s="221"/>
      <c r="Q150" s="228"/>
      <c r="R150" s="228"/>
      <c r="S150" s="228"/>
      <c r="T150" s="228"/>
      <c r="U150" s="228"/>
      <c r="V150" s="228"/>
      <c r="W150" s="228"/>
      <c r="X150" s="228"/>
    </row>
    <row r="151" spans="3:24" s="195" customFormat="1" x14ac:dyDescent="0.3">
      <c r="C151" s="221"/>
      <c r="D151" s="221"/>
      <c r="E151" s="228"/>
      <c r="F151" s="228"/>
      <c r="G151" s="221"/>
      <c r="H151" s="223"/>
      <c r="I151" s="221"/>
      <c r="J151" s="221"/>
      <c r="K151" s="228"/>
      <c r="L151" s="228"/>
      <c r="M151" s="221"/>
      <c r="O151" s="221"/>
      <c r="P151" s="221"/>
      <c r="Q151" s="228"/>
      <c r="R151" s="228"/>
      <c r="S151" s="228"/>
      <c r="T151" s="228"/>
      <c r="U151" s="228"/>
      <c r="V151" s="228"/>
      <c r="W151" s="228"/>
      <c r="X151" s="228"/>
    </row>
    <row r="152" spans="3:24" s="195" customFormat="1" x14ac:dyDescent="0.3">
      <c r="C152" s="221"/>
      <c r="D152" s="221"/>
      <c r="E152" s="228"/>
      <c r="F152" s="228"/>
      <c r="G152" s="221"/>
      <c r="H152" s="223"/>
      <c r="I152" s="221"/>
      <c r="J152" s="221"/>
      <c r="K152" s="228"/>
      <c r="L152" s="228"/>
      <c r="M152" s="221"/>
      <c r="O152" s="221"/>
      <c r="P152" s="221"/>
      <c r="Q152" s="228"/>
      <c r="R152" s="228"/>
      <c r="S152" s="228"/>
      <c r="T152" s="228"/>
      <c r="U152" s="228"/>
      <c r="V152" s="228"/>
      <c r="W152" s="228"/>
      <c r="X152" s="228"/>
    </row>
    <row r="153" spans="3:24" s="195" customFormat="1" x14ac:dyDescent="0.3">
      <c r="C153" s="221"/>
      <c r="D153" s="221"/>
      <c r="E153" s="228"/>
      <c r="F153" s="228"/>
      <c r="G153" s="221"/>
      <c r="H153" s="223"/>
      <c r="I153" s="221"/>
      <c r="J153" s="221"/>
      <c r="K153" s="228"/>
      <c r="L153" s="228"/>
      <c r="M153" s="221"/>
      <c r="O153" s="221"/>
      <c r="P153" s="221"/>
      <c r="Q153" s="228"/>
      <c r="R153" s="228"/>
      <c r="S153" s="228"/>
      <c r="T153" s="228"/>
      <c r="U153" s="228"/>
      <c r="V153" s="228"/>
      <c r="W153" s="228"/>
      <c r="X153" s="228"/>
    </row>
    <row r="154" spans="3:24" s="195" customFormat="1" x14ac:dyDescent="0.3">
      <c r="C154" s="221"/>
      <c r="D154" s="221"/>
      <c r="E154" s="228"/>
      <c r="F154" s="228"/>
      <c r="G154" s="221"/>
      <c r="H154" s="223"/>
      <c r="I154" s="221"/>
      <c r="J154" s="221"/>
      <c r="K154" s="228"/>
      <c r="L154" s="228"/>
      <c r="M154" s="221"/>
      <c r="O154" s="221"/>
      <c r="P154" s="221"/>
      <c r="Q154" s="228"/>
      <c r="R154" s="228"/>
      <c r="S154" s="228"/>
      <c r="T154" s="228"/>
      <c r="U154" s="228"/>
      <c r="V154" s="228"/>
      <c r="W154" s="228"/>
      <c r="X154" s="228"/>
    </row>
    <row r="155" spans="3:24" s="195" customFormat="1" x14ac:dyDescent="0.3">
      <c r="C155" s="221"/>
      <c r="D155" s="221"/>
      <c r="E155" s="228"/>
      <c r="F155" s="228"/>
      <c r="G155" s="221"/>
      <c r="H155" s="223"/>
      <c r="I155" s="221"/>
      <c r="J155" s="221"/>
      <c r="K155" s="228"/>
      <c r="L155" s="228"/>
      <c r="M155" s="221"/>
      <c r="O155" s="221"/>
      <c r="P155" s="221"/>
      <c r="Q155" s="228"/>
      <c r="R155" s="228"/>
      <c r="S155" s="228"/>
      <c r="T155" s="228"/>
      <c r="U155" s="228"/>
      <c r="V155" s="228"/>
      <c r="W155" s="228"/>
      <c r="X155" s="228"/>
    </row>
    <row r="156" spans="3:24" s="195" customFormat="1" x14ac:dyDescent="0.3">
      <c r="C156" s="221"/>
      <c r="D156" s="221"/>
      <c r="E156" s="228"/>
      <c r="F156" s="228"/>
      <c r="G156" s="221"/>
      <c r="H156" s="223"/>
      <c r="I156" s="221"/>
      <c r="J156" s="221"/>
      <c r="K156" s="228"/>
      <c r="L156" s="228"/>
      <c r="M156" s="221"/>
      <c r="O156" s="221"/>
      <c r="P156" s="221"/>
      <c r="Q156" s="228"/>
      <c r="R156" s="228"/>
      <c r="S156" s="228"/>
      <c r="T156" s="228"/>
      <c r="U156" s="228"/>
      <c r="V156" s="228"/>
      <c r="W156" s="228"/>
      <c r="X156" s="228"/>
    </row>
    <row r="157" spans="3:24" s="195" customFormat="1" x14ac:dyDescent="0.3">
      <c r="C157" s="221"/>
      <c r="D157" s="221"/>
      <c r="E157" s="228"/>
      <c r="F157" s="228"/>
      <c r="G157" s="221"/>
      <c r="H157" s="223"/>
      <c r="I157" s="221"/>
      <c r="J157" s="221"/>
      <c r="K157" s="228"/>
      <c r="L157" s="228"/>
      <c r="M157" s="221"/>
      <c r="O157" s="221"/>
      <c r="P157" s="221"/>
      <c r="Q157" s="228"/>
      <c r="R157" s="228"/>
      <c r="S157" s="228"/>
      <c r="T157" s="228"/>
      <c r="U157" s="228"/>
      <c r="V157" s="228"/>
      <c r="W157" s="228"/>
      <c r="X157" s="228"/>
    </row>
    <row r="158" spans="3:24" s="195" customFormat="1" x14ac:dyDescent="0.3">
      <c r="C158" s="221"/>
      <c r="D158" s="221"/>
      <c r="E158" s="228"/>
      <c r="F158" s="228"/>
      <c r="G158" s="221"/>
      <c r="H158" s="223"/>
      <c r="I158" s="221"/>
      <c r="J158" s="221"/>
      <c r="K158" s="228"/>
      <c r="L158" s="228"/>
      <c r="M158" s="221"/>
      <c r="O158" s="221"/>
      <c r="P158" s="221"/>
      <c r="Q158" s="228"/>
      <c r="R158" s="228"/>
      <c r="S158" s="228"/>
      <c r="T158" s="228"/>
      <c r="U158" s="228"/>
      <c r="V158" s="228"/>
      <c r="W158" s="228"/>
      <c r="X158" s="228"/>
    </row>
    <row r="159" spans="3:24" s="195" customFormat="1" x14ac:dyDescent="0.3">
      <c r="C159" s="221"/>
      <c r="D159" s="221"/>
      <c r="E159" s="228"/>
      <c r="F159" s="228"/>
      <c r="G159" s="221"/>
      <c r="H159" s="223"/>
      <c r="I159" s="221"/>
      <c r="J159" s="221"/>
      <c r="K159" s="228"/>
      <c r="L159" s="228"/>
      <c r="M159" s="221"/>
      <c r="O159" s="221"/>
      <c r="P159" s="221"/>
      <c r="Q159" s="228"/>
      <c r="R159" s="228"/>
      <c r="S159" s="228"/>
      <c r="T159" s="228"/>
      <c r="U159" s="228"/>
      <c r="V159" s="228"/>
      <c r="W159" s="228"/>
      <c r="X159" s="228"/>
    </row>
    <row r="160" spans="3:24" s="195" customFormat="1" x14ac:dyDescent="0.3">
      <c r="C160" s="221"/>
      <c r="D160" s="221"/>
      <c r="E160" s="228"/>
      <c r="F160" s="228"/>
      <c r="G160" s="221"/>
      <c r="H160" s="223"/>
      <c r="I160" s="221"/>
      <c r="J160" s="221"/>
      <c r="K160" s="228"/>
      <c r="L160" s="228"/>
      <c r="M160" s="221"/>
      <c r="O160" s="221"/>
      <c r="P160" s="221"/>
      <c r="Q160" s="228"/>
      <c r="R160" s="228"/>
      <c r="S160" s="228"/>
      <c r="T160" s="228"/>
      <c r="U160" s="228"/>
      <c r="V160" s="228"/>
      <c r="W160" s="228"/>
      <c r="X160" s="228"/>
    </row>
    <row r="161" spans="3:24" s="195" customFormat="1" x14ac:dyDescent="0.3">
      <c r="C161" s="221"/>
      <c r="D161" s="221"/>
      <c r="E161" s="228"/>
      <c r="F161" s="228"/>
      <c r="G161" s="221"/>
      <c r="H161" s="223"/>
      <c r="I161" s="221"/>
      <c r="J161" s="221"/>
      <c r="K161" s="228"/>
      <c r="L161" s="228"/>
      <c r="M161" s="221"/>
      <c r="O161" s="221"/>
      <c r="P161" s="221"/>
      <c r="Q161" s="228"/>
      <c r="R161" s="228"/>
      <c r="S161" s="228"/>
      <c r="T161" s="228"/>
      <c r="U161" s="228"/>
      <c r="V161" s="228"/>
      <c r="W161" s="228"/>
      <c r="X161" s="228"/>
    </row>
    <row r="162" spans="3:24" s="195" customFormat="1" x14ac:dyDescent="0.3">
      <c r="C162" s="221"/>
      <c r="D162" s="221"/>
      <c r="E162" s="228"/>
      <c r="F162" s="228"/>
      <c r="G162" s="221"/>
      <c r="H162" s="223"/>
      <c r="I162" s="221"/>
      <c r="J162" s="221"/>
      <c r="K162" s="228"/>
      <c r="L162" s="228"/>
      <c r="M162" s="221"/>
      <c r="O162" s="221"/>
      <c r="P162" s="221"/>
      <c r="Q162" s="228"/>
      <c r="R162" s="228"/>
      <c r="S162" s="228"/>
      <c r="T162" s="228"/>
      <c r="U162" s="228"/>
      <c r="V162" s="228"/>
      <c r="W162" s="228"/>
      <c r="X162" s="228"/>
    </row>
    <row r="163" spans="3:24" s="195" customFormat="1" x14ac:dyDescent="0.3">
      <c r="C163" s="221"/>
      <c r="D163" s="221"/>
      <c r="E163" s="228"/>
      <c r="F163" s="228"/>
      <c r="G163" s="221"/>
      <c r="H163" s="223"/>
      <c r="I163" s="221"/>
      <c r="J163" s="221"/>
      <c r="K163" s="228"/>
      <c r="L163" s="228"/>
      <c r="M163" s="221"/>
      <c r="O163" s="221"/>
      <c r="P163" s="221"/>
      <c r="Q163" s="228"/>
      <c r="R163" s="228"/>
      <c r="S163" s="228"/>
      <c r="T163" s="228"/>
      <c r="U163" s="228"/>
      <c r="V163" s="228"/>
      <c r="W163" s="228"/>
      <c r="X163" s="228"/>
    </row>
    <row r="164" spans="3:24" s="195" customFormat="1" x14ac:dyDescent="0.3">
      <c r="C164" s="221"/>
      <c r="D164" s="221"/>
      <c r="E164" s="228"/>
      <c r="F164" s="228"/>
      <c r="G164" s="221"/>
      <c r="H164" s="223"/>
      <c r="I164" s="221"/>
      <c r="J164" s="221"/>
      <c r="K164" s="228"/>
      <c r="L164" s="228"/>
      <c r="M164" s="221"/>
      <c r="O164" s="221"/>
      <c r="P164" s="221"/>
      <c r="Q164" s="228"/>
      <c r="R164" s="228"/>
      <c r="S164" s="228"/>
      <c r="T164" s="228"/>
      <c r="U164" s="228"/>
      <c r="V164" s="228"/>
      <c r="W164" s="228"/>
      <c r="X164" s="228"/>
    </row>
    <row r="165" spans="3:24" s="195" customFormat="1" x14ac:dyDescent="0.3">
      <c r="C165" s="221"/>
      <c r="D165" s="221"/>
      <c r="E165" s="228"/>
      <c r="F165" s="228"/>
      <c r="G165" s="221"/>
      <c r="H165" s="223"/>
      <c r="I165" s="221"/>
      <c r="J165" s="221"/>
      <c r="K165" s="228"/>
      <c r="L165" s="228"/>
      <c r="M165" s="221"/>
      <c r="O165" s="221"/>
      <c r="P165" s="221"/>
      <c r="Q165" s="228"/>
      <c r="R165" s="228"/>
      <c r="S165" s="228"/>
      <c r="T165" s="228"/>
      <c r="U165" s="228"/>
      <c r="V165" s="228"/>
      <c r="W165" s="228"/>
      <c r="X165" s="228"/>
    </row>
    <row r="166" spans="3:24" s="195" customFormat="1" x14ac:dyDescent="0.3">
      <c r="C166" s="221"/>
      <c r="D166" s="221"/>
      <c r="E166" s="228"/>
      <c r="F166" s="228"/>
      <c r="G166" s="221"/>
      <c r="H166" s="223"/>
      <c r="I166" s="221"/>
      <c r="J166" s="221"/>
      <c r="K166" s="228"/>
      <c r="L166" s="228"/>
      <c r="M166" s="221"/>
      <c r="O166" s="221"/>
      <c r="P166" s="221"/>
      <c r="Q166" s="228"/>
      <c r="R166" s="228"/>
      <c r="S166" s="228"/>
      <c r="T166" s="228"/>
      <c r="U166" s="228"/>
      <c r="V166" s="228"/>
      <c r="W166" s="228"/>
      <c r="X166" s="228"/>
    </row>
    <row r="167" spans="3:24" s="195" customFormat="1" x14ac:dyDescent="0.3">
      <c r="C167" s="221"/>
      <c r="D167" s="221"/>
      <c r="E167" s="228"/>
      <c r="F167" s="228"/>
      <c r="G167" s="221"/>
      <c r="H167" s="223"/>
      <c r="I167" s="221"/>
      <c r="J167" s="221"/>
      <c r="K167" s="228"/>
      <c r="L167" s="228"/>
      <c r="M167" s="221"/>
      <c r="O167" s="221"/>
      <c r="P167" s="221"/>
      <c r="Q167" s="228"/>
      <c r="R167" s="228"/>
      <c r="S167" s="228"/>
      <c r="T167" s="228"/>
      <c r="U167" s="228"/>
      <c r="V167" s="228"/>
      <c r="W167" s="228"/>
      <c r="X167" s="228"/>
    </row>
    <row r="168" spans="3:24" s="195" customFormat="1" x14ac:dyDescent="0.3">
      <c r="C168" s="221"/>
      <c r="D168" s="221"/>
      <c r="E168" s="228"/>
      <c r="F168" s="228"/>
      <c r="G168" s="221"/>
      <c r="H168" s="223"/>
      <c r="I168" s="221"/>
      <c r="J168" s="221"/>
      <c r="K168" s="228"/>
      <c r="L168" s="228"/>
      <c r="M168" s="221"/>
      <c r="O168" s="221"/>
      <c r="P168" s="221"/>
      <c r="Q168" s="228"/>
      <c r="R168" s="228"/>
      <c r="S168" s="228"/>
      <c r="T168" s="228"/>
      <c r="U168" s="228"/>
      <c r="V168" s="228"/>
      <c r="W168" s="228"/>
      <c r="X168" s="228"/>
    </row>
    <row r="169" spans="3:24" s="195" customFormat="1" x14ac:dyDescent="0.3">
      <c r="C169" s="221"/>
      <c r="D169" s="221"/>
      <c r="E169" s="228"/>
      <c r="F169" s="228"/>
      <c r="G169" s="221"/>
      <c r="H169" s="223"/>
      <c r="I169" s="221"/>
      <c r="J169" s="221"/>
      <c r="K169" s="228"/>
      <c r="L169" s="228"/>
      <c r="M169" s="221"/>
      <c r="O169" s="221"/>
      <c r="P169" s="221"/>
      <c r="Q169" s="228"/>
      <c r="R169" s="228"/>
      <c r="S169" s="228"/>
      <c r="T169" s="228"/>
      <c r="U169" s="228"/>
      <c r="V169" s="228"/>
      <c r="W169" s="228"/>
      <c r="X169" s="228"/>
    </row>
    <row r="170" spans="3:24" s="195" customFormat="1" x14ac:dyDescent="0.3">
      <c r="C170" s="221"/>
      <c r="D170" s="221"/>
      <c r="E170" s="228"/>
      <c r="F170" s="228"/>
      <c r="G170" s="221"/>
      <c r="H170" s="223"/>
      <c r="I170" s="221"/>
      <c r="J170" s="221"/>
      <c r="K170" s="228"/>
      <c r="L170" s="228"/>
      <c r="M170" s="221"/>
      <c r="O170" s="221"/>
      <c r="P170" s="221"/>
      <c r="Q170" s="228"/>
      <c r="R170" s="228"/>
      <c r="S170" s="228"/>
      <c r="T170" s="228"/>
      <c r="U170" s="228"/>
      <c r="V170" s="228"/>
      <c r="W170" s="228"/>
      <c r="X170" s="228"/>
    </row>
    <row r="171" spans="3:24" s="195" customFormat="1" x14ac:dyDescent="0.3">
      <c r="C171" s="221"/>
      <c r="D171" s="221"/>
      <c r="E171" s="228"/>
      <c r="F171" s="228"/>
      <c r="G171" s="221"/>
      <c r="H171" s="223"/>
      <c r="I171" s="221"/>
      <c r="J171" s="221"/>
      <c r="K171" s="228"/>
      <c r="L171" s="228"/>
      <c r="M171" s="221"/>
      <c r="O171" s="221"/>
      <c r="P171" s="221"/>
      <c r="Q171" s="228"/>
      <c r="R171" s="228"/>
      <c r="S171" s="228"/>
      <c r="T171" s="228"/>
      <c r="U171" s="228"/>
      <c r="V171" s="228"/>
      <c r="W171" s="228"/>
      <c r="X171" s="228"/>
    </row>
    <row r="172" spans="3:24" s="195" customFormat="1" x14ac:dyDescent="0.3">
      <c r="C172" s="221"/>
      <c r="D172" s="221"/>
      <c r="E172" s="228"/>
      <c r="F172" s="228"/>
      <c r="G172" s="221"/>
      <c r="H172" s="223"/>
      <c r="I172" s="221"/>
      <c r="J172" s="221"/>
      <c r="K172" s="228"/>
      <c r="L172" s="228"/>
      <c r="M172" s="221"/>
      <c r="O172" s="221"/>
      <c r="P172" s="221"/>
      <c r="Q172" s="228"/>
      <c r="R172" s="228"/>
      <c r="S172" s="228"/>
      <c r="T172" s="228"/>
      <c r="U172" s="228"/>
      <c r="V172" s="228"/>
      <c r="W172" s="228"/>
      <c r="X172" s="228"/>
    </row>
    <row r="173" spans="3:24" s="195" customFormat="1" x14ac:dyDescent="0.3">
      <c r="C173" s="221"/>
      <c r="D173" s="221"/>
      <c r="E173" s="228"/>
      <c r="F173" s="228"/>
      <c r="G173" s="221"/>
      <c r="H173" s="223"/>
      <c r="I173" s="221"/>
      <c r="J173" s="221"/>
      <c r="K173" s="228"/>
      <c r="L173" s="228"/>
      <c r="M173" s="221"/>
      <c r="O173" s="221"/>
      <c r="P173" s="221"/>
      <c r="Q173" s="228"/>
      <c r="R173" s="228"/>
      <c r="S173" s="228"/>
      <c r="T173" s="228"/>
      <c r="U173" s="228"/>
      <c r="V173" s="228"/>
      <c r="W173" s="228"/>
      <c r="X173" s="228"/>
    </row>
    <row r="174" spans="3:24" s="195" customFormat="1" x14ac:dyDescent="0.3">
      <c r="C174" s="221"/>
      <c r="D174" s="221"/>
      <c r="E174" s="228"/>
      <c r="F174" s="228"/>
      <c r="G174" s="221"/>
      <c r="H174" s="223"/>
      <c r="I174" s="221"/>
      <c r="J174" s="221"/>
      <c r="K174" s="228"/>
      <c r="L174" s="228"/>
      <c r="M174" s="221"/>
      <c r="O174" s="221"/>
      <c r="P174" s="221"/>
      <c r="Q174" s="228"/>
      <c r="R174" s="228"/>
      <c r="S174" s="228"/>
      <c r="T174" s="228"/>
      <c r="U174" s="228"/>
      <c r="V174" s="228"/>
      <c r="W174" s="228"/>
      <c r="X174" s="228"/>
    </row>
    <row r="175" spans="3:24" s="195" customFormat="1" x14ac:dyDescent="0.3">
      <c r="C175" s="221"/>
      <c r="D175" s="221"/>
      <c r="E175" s="228"/>
      <c r="F175" s="228"/>
      <c r="G175" s="221"/>
      <c r="H175" s="223"/>
      <c r="I175" s="221"/>
      <c r="J175" s="221"/>
      <c r="K175" s="228"/>
      <c r="L175" s="228"/>
      <c r="M175" s="221"/>
      <c r="O175" s="221"/>
      <c r="P175" s="221"/>
      <c r="Q175" s="228"/>
      <c r="R175" s="228"/>
      <c r="S175" s="228"/>
      <c r="T175" s="228"/>
      <c r="U175" s="228"/>
      <c r="V175" s="228"/>
      <c r="W175" s="228"/>
      <c r="X175" s="228"/>
    </row>
    <row r="176" spans="3:24" s="195" customFormat="1" x14ac:dyDescent="0.3">
      <c r="C176" s="221"/>
      <c r="D176" s="221"/>
      <c r="E176" s="228"/>
      <c r="F176" s="228"/>
      <c r="G176" s="221"/>
      <c r="H176" s="223"/>
      <c r="I176" s="221"/>
      <c r="J176" s="221"/>
      <c r="K176" s="228"/>
      <c r="L176" s="228"/>
      <c r="M176" s="221"/>
      <c r="O176" s="221"/>
      <c r="P176" s="221"/>
      <c r="Q176" s="228"/>
      <c r="R176" s="228"/>
      <c r="S176" s="228"/>
      <c r="T176" s="228"/>
      <c r="U176" s="228"/>
      <c r="V176" s="228"/>
      <c r="W176" s="228"/>
      <c r="X176" s="228"/>
    </row>
    <row r="177" spans="3:24" s="195" customFormat="1" x14ac:dyDescent="0.3">
      <c r="C177" s="221"/>
      <c r="D177" s="221"/>
      <c r="E177" s="228"/>
      <c r="F177" s="228"/>
      <c r="G177" s="221"/>
      <c r="H177" s="223"/>
      <c r="I177" s="221"/>
      <c r="J177" s="221"/>
      <c r="K177" s="228"/>
      <c r="L177" s="228"/>
      <c r="M177" s="221"/>
      <c r="O177" s="221"/>
      <c r="P177" s="221"/>
      <c r="Q177" s="228"/>
      <c r="R177" s="228"/>
      <c r="S177" s="228"/>
      <c r="T177" s="228"/>
      <c r="U177" s="228"/>
      <c r="V177" s="228"/>
      <c r="W177" s="228"/>
      <c r="X177" s="228"/>
    </row>
    <row r="178" spans="3:24" s="195" customFormat="1" x14ac:dyDescent="0.3">
      <c r="C178" s="221"/>
      <c r="D178" s="221"/>
      <c r="E178" s="228"/>
      <c r="F178" s="228"/>
      <c r="G178" s="221"/>
      <c r="H178" s="223"/>
      <c r="I178" s="221"/>
      <c r="J178" s="221"/>
      <c r="K178" s="228"/>
      <c r="L178" s="228"/>
      <c r="M178" s="221"/>
      <c r="O178" s="221"/>
      <c r="P178" s="221"/>
      <c r="Q178" s="228"/>
      <c r="R178" s="228"/>
      <c r="S178" s="228"/>
      <c r="T178" s="228"/>
      <c r="U178" s="228"/>
      <c r="V178" s="228"/>
      <c r="W178" s="228"/>
      <c r="X178" s="228"/>
    </row>
    <row r="179" spans="3:24" s="195" customFormat="1" x14ac:dyDescent="0.3">
      <c r="C179" s="221"/>
      <c r="D179" s="221"/>
      <c r="E179" s="228"/>
      <c r="F179" s="228"/>
      <c r="G179" s="221"/>
      <c r="H179" s="223"/>
      <c r="I179" s="221"/>
      <c r="J179" s="221"/>
      <c r="K179" s="228"/>
      <c r="L179" s="228"/>
      <c r="M179" s="221"/>
      <c r="O179" s="221"/>
      <c r="P179" s="221"/>
      <c r="Q179" s="228"/>
      <c r="R179" s="228"/>
      <c r="S179" s="228"/>
      <c r="T179" s="228"/>
      <c r="U179" s="228"/>
      <c r="V179" s="228"/>
      <c r="W179" s="228"/>
      <c r="X179" s="228"/>
    </row>
    <row r="180" spans="3:24" s="195" customFormat="1" x14ac:dyDescent="0.3">
      <c r="C180" s="221"/>
      <c r="D180" s="221"/>
      <c r="E180" s="228"/>
      <c r="F180" s="228"/>
      <c r="G180" s="221"/>
      <c r="H180" s="223"/>
      <c r="I180" s="221"/>
      <c r="J180" s="221"/>
      <c r="K180" s="228"/>
      <c r="L180" s="228"/>
      <c r="M180" s="221"/>
      <c r="O180" s="221"/>
      <c r="P180" s="221"/>
      <c r="Q180" s="228"/>
      <c r="R180" s="228"/>
      <c r="S180" s="228"/>
      <c r="T180" s="228"/>
      <c r="U180" s="228"/>
      <c r="V180" s="228"/>
      <c r="W180" s="228"/>
      <c r="X180" s="228"/>
    </row>
    <row r="181" spans="3:24" s="195" customFormat="1" x14ac:dyDescent="0.3">
      <c r="C181" s="221"/>
      <c r="D181" s="221"/>
      <c r="E181" s="228"/>
      <c r="F181" s="228"/>
      <c r="G181" s="221"/>
      <c r="H181" s="223"/>
      <c r="I181" s="221"/>
      <c r="J181" s="221"/>
      <c r="K181" s="228"/>
      <c r="L181" s="228"/>
      <c r="M181" s="221"/>
      <c r="O181" s="221"/>
      <c r="P181" s="221"/>
      <c r="Q181" s="228"/>
      <c r="R181" s="228"/>
      <c r="S181" s="228"/>
      <c r="T181" s="228"/>
      <c r="U181" s="228"/>
      <c r="V181" s="228"/>
      <c r="W181" s="228"/>
      <c r="X181" s="228"/>
    </row>
    <row r="182" spans="3:24" s="195" customFormat="1" x14ac:dyDescent="0.3">
      <c r="C182" s="221"/>
      <c r="D182" s="221"/>
      <c r="E182" s="228"/>
      <c r="F182" s="228"/>
      <c r="G182" s="221"/>
      <c r="H182" s="223"/>
      <c r="I182" s="221"/>
      <c r="J182" s="221"/>
      <c r="K182" s="228"/>
      <c r="L182" s="228"/>
      <c r="M182" s="221"/>
      <c r="O182" s="221"/>
      <c r="P182" s="221"/>
      <c r="Q182" s="228"/>
      <c r="R182" s="228"/>
      <c r="S182" s="228"/>
      <c r="T182" s="228"/>
      <c r="U182" s="228"/>
      <c r="V182" s="228"/>
      <c r="W182" s="228"/>
      <c r="X182" s="228"/>
    </row>
    <row r="183" spans="3:24" s="195" customFormat="1" x14ac:dyDescent="0.3">
      <c r="C183" s="221"/>
      <c r="D183" s="221"/>
      <c r="E183" s="228"/>
      <c r="F183" s="228"/>
      <c r="G183" s="221"/>
      <c r="H183" s="223"/>
      <c r="I183" s="221"/>
      <c r="J183" s="221"/>
      <c r="K183" s="228"/>
      <c r="L183" s="228"/>
      <c r="M183" s="221"/>
      <c r="O183" s="221"/>
      <c r="P183" s="221"/>
      <c r="Q183" s="228"/>
      <c r="R183" s="228"/>
      <c r="S183" s="228"/>
      <c r="T183" s="228"/>
      <c r="U183" s="228"/>
      <c r="V183" s="228"/>
      <c r="W183" s="228"/>
      <c r="X183" s="228"/>
    </row>
    <row r="184" spans="3:24" s="195" customFormat="1" x14ac:dyDescent="0.3">
      <c r="C184" s="221"/>
      <c r="D184" s="221"/>
      <c r="E184" s="228"/>
      <c r="F184" s="228"/>
      <c r="G184" s="221"/>
      <c r="H184" s="223"/>
      <c r="I184" s="221"/>
      <c r="J184" s="221"/>
      <c r="K184" s="228"/>
      <c r="L184" s="228"/>
      <c r="M184" s="221"/>
      <c r="O184" s="221"/>
      <c r="P184" s="221"/>
      <c r="Q184" s="228"/>
      <c r="R184" s="228"/>
      <c r="S184" s="228"/>
      <c r="T184" s="228"/>
      <c r="U184" s="228"/>
      <c r="V184" s="228"/>
      <c r="W184" s="228"/>
      <c r="X184" s="228"/>
    </row>
    <row r="185" spans="3:24" s="195" customFormat="1" x14ac:dyDescent="0.3">
      <c r="C185" s="221"/>
      <c r="D185" s="221"/>
      <c r="E185" s="228"/>
      <c r="F185" s="228"/>
      <c r="G185" s="221"/>
      <c r="H185" s="223"/>
      <c r="I185" s="221"/>
      <c r="J185" s="221"/>
      <c r="K185" s="228"/>
      <c r="L185" s="228"/>
      <c r="M185" s="221"/>
      <c r="O185" s="221"/>
      <c r="P185" s="221"/>
      <c r="Q185" s="228"/>
      <c r="R185" s="228"/>
      <c r="S185" s="228"/>
      <c r="T185" s="228"/>
      <c r="U185" s="228"/>
      <c r="V185" s="228"/>
      <c r="W185" s="228"/>
      <c r="X185" s="228"/>
    </row>
    <row r="186" spans="3:24" s="195" customFormat="1" x14ac:dyDescent="0.3">
      <c r="C186" s="221"/>
      <c r="D186" s="221"/>
      <c r="E186" s="228"/>
      <c r="F186" s="228"/>
      <c r="G186" s="221"/>
      <c r="H186" s="223"/>
      <c r="I186" s="221"/>
      <c r="J186" s="221"/>
      <c r="K186" s="228"/>
      <c r="L186" s="228"/>
      <c r="M186" s="221"/>
      <c r="O186" s="221"/>
      <c r="P186" s="221"/>
      <c r="Q186" s="228"/>
      <c r="R186" s="228"/>
      <c r="S186" s="228"/>
      <c r="T186" s="228"/>
      <c r="U186" s="228"/>
      <c r="V186" s="228"/>
      <c r="W186" s="228"/>
      <c r="X186" s="228"/>
    </row>
    <row r="187" spans="3:24" s="195" customFormat="1" x14ac:dyDescent="0.3">
      <c r="C187" s="221"/>
      <c r="D187" s="221"/>
      <c r="E187" s="228"/>
      <c r="F187" s="228"/>
      <c r="G187" s="221"/>
      <c r="H187" s="223"/>
      <c r="I187" s="221"/>
      <c r="J187" s="221"/>
      <c r="K187" s="228"/>
      <c r="L187" s="228"/>
      <c r="M187" s="221"/>
      <c r="O187" s="221"/>
      <c r="P187" s="221"/>
      <c r="Q187" s="228"/>
      <c r="R187" s="228"/>
      <c r="S187" s="228"/>
      <c r="T187" s="228"/>
      <c r="U187" s="228"/>
      <c r="V187" s="228"/>
      <c r="W187" s="228"/>
      <c r="X187" s="228"/>
    </row>
    <row r="188" spans="3:24" s="195" customFormat="1" x14ac:dyDescent="0.3">
      <c r="C188" s="221"/>
      <c r="D188" s="221"/>
      <c r="E188" s="228"/>
      <c r="F188" s="228"/>
      <c r="G188" s="221"/>
      <c r="H188" s="223"/>
      <c r="I188" s="221"/>
      <c r="J188" s="221"/>
      <c r="K188" s="228"/>
      <c r="L188" s="228"/>
      <c r="M188" s="221"/>
      <c r="O188" s="221"/>
      <c r="P188" s="221"/>
      <c r="Q188" s="228"/>
      <c r="R188" s="228"/>
      <c r="S188" s="228"/>
      <c r="T188" s="228"/>
      <c r="U188" s="228"/>
      <c r="V188" s="228"/>
      <c r="W188" s="228"/>
      <c r="X188" s="228"/>
    </row>
    <row r="189" spans="3:24" s="195" customFormat="1" x14ac:dyDescent="0.3">
      <c r="C189" s="221"/>
      <c r="D189" s="221"/>
      <c r="E189" s="228"/>
      <c r="F189" s="228"/>
      <c r="G189" s="221"/>
      <c r="H189" s="223"/>
      <c r="I189" s="221"/>
      <c r="J189" s="221"/>
      <c r="K189" s="228"/>
      <c r="L189" s="228"/>
      <c r="M189" s="221"/>
      <c r="O189" s="221"/>
      <c r="P189" s="221"/>
      <c r="Q189" s="228"/>
      <c r="R189" s="228"/>
      <c r="S189" s="228"/>
      <c r="T189" s="228"/>
      <c r="U189" s="228"/>
      <c r="V189" s="228"/>
      <c r="W189" s="228"/>
      <c r="X189" s="228"/>
    </row>
  </sheetData>
  <mergeCells count="13">
    <mergeCell ref="S4:T4"/>
    <mergeCell ref="U4:X4"/>
    <mergeCell ref="A102:O102"/>
    <mergeCell ref="A1:X1"/>
    <mergeCell ref="A2:X2"/>
    <mergeCell ref="A3:X3"/>
    <mergeCell ref="A4:A6"/>
    <mergeCell ref="B4:B6"/>
    <mergeCell ref="C4:F4"/>
    <mergeCell ref="G4:H4"/>
    <mergeCell ref="I4:L4"/>
    <mergeCell ref="M4:N4"/>
    <mergeCell ref="O4:R4"/>
  </mergeCells>
  <printOptions horizontalCentered="1" verticalCentered="1"/>
  <pageMargins left="0.39370078740157483" right="0.39370078740157483" top="0.78740157480314965" bottom="0.39370078740157483" header="0.62992125984251968" footer="0"/>
  <pageSetup scale="74" orientation="landscape" r:id="rId1"/>
  <headerFooter differentFirst="1">
    <oddHeader>&amp;LContinuación de Cuadro No. 9.2 Cobertura Menor de 1 año (Denominador Dosis de BCG Aplicadas en el 2015)</oddHeader>
  </headerFooter>
  <rowBreaks count="2" manualBreakCount="2">
    <brk id="39" max="16383" man="1"/>
    <brk id="7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70"/>
  <sheetViews>
    <sheetView view="pageBreakPreview" zoomScaleNormal="100" zoomScaleSheetLayoutView="100" workbookViewId="0">
      <selection activeCell="B13" sqref="B13"/>
    </sheetView>
  </sheetViews>
  <sheetFormatPr baseColWidth="10" defaultColWidth="11.44140625" defaultRowHeight="13.8" x14ac:dyDescent="0.25"/>
  <cols>
    <col min="1" max="1" width="23.109375" style="296" customWidth="1"/>
    <col min="2" max="3" width="6.44140625" style="297" customWidth="1"/>
    <col min="4" max="5" width="6.44140625" style="294" customWidth="1"/>
    <col min="6" max="6" width="6.44140625" style="297" customWidth="1"/>
    <col min="7" max="7" width="6.44140625" style="295" customWidth="1"/>
    <col min="8" max="9" width="6.44140625" style="297" customWidth="1"/>
    <col min="10" max="11" width="6.44140625" style="294" customWidth="1"/>
    <col min="12" max="12" width="6.44140625" style="297" customWidth="1"/>
    <col min="13" max="13" width="6.44140625" style="296" customWidth="1"/>
    <col min="14" max="14" width="6.44140625" style="282" customWidth="1"/>
    <col min="15" max="15" width="6.44140625" style="297" customWidth="1"/>
    <col min="16" max="17" width="6.44140625" style="294" customWidth="1"/>
    <col min="18" max="23" width="6.44140625" style="296" customWidth="1"/>
    <col min="24" max="16384" width="11.44140625" style="296"/>
  </cols>
  <sheetData>
    <row r="1" spans="1:23" s="238" customFormat="1" x14ac:dyDescent="0.25">
      <c r="A1" s="119" t="s">
        <v>119</v>
      </c>
      <c r="B1" s="119"/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  <c r="P1" s="119"/>
      <c r="Q1" s="119"/>
      <c r="R1" s="119"/>
      <c r="S1" s="119"/>
      <c r="T1" s="119"/>
      <c r="U1" s="119"/>
      <c r="V1" s="119"/>
      <c r="W1" s="119"/>
    </row>
    <row r="2" spans="1:23" s="238" customFormat="1" x14ac:dyDescent="0.25">
      <c r="A2" s="119" t="s">
        <v>120</v>
      </c>
      <c r="B2" s="119"/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  <c r="O2" s="119"/>
      <c r="P2" s="119"/>
      <c r="Q2" s="119"/>
      <c r="R2" s="119"/>
      <c r="S2" s="119"/>
      <c r="T2" s="119"/>
      <c r="U2" s="119"/>
      <c r="V2" s="119"/>
      <c r="W2" s="119"/>
    </row>
    <row r="3" spans="1:23" s="238" customFormat="1" ht="14.4" thickBot="1" x14ac:dyDescent="0.3">
      <c r="A3" s="119" t="s">
        <v>121</v>
      </c>
      <c r="B3" s="119"/>
      <c r="C3" s="119"/>
      <c r="D3" s="119"/>
      <c r="E3" s="119"/>
      <c r="F3" s="119"/>
      <c r="G3" s="119"/>
      <c r="H3" s="119"/>
      <c r="I3" s="119"/>
      <c r="J3" s="119"/>
      <c r="K3" s="119"/>
      <c r="L3" s="119"/>
      <c r="M3" s="119"/>
      <c r="N3" s="119"/>
      <c r="O3" s="119"/>
      <c r="P3" s="119"/>
      <c r="Q3" s="119"/>
      <c r="R3" s="119"/>
      <c r="S3" s="119"/>
      <c r="T3" s="119"/>
      <c r="U3" s="119"/>
      <c r="V3" s="119"/>
      <c r="W3" s="119"/>
    </row>
    <row r="4" spans="1:23" s="252" customFormat="1" x14ac:dyDescent="0.25">
      <c r="A4" s="239" t="s">
        <v>3</v>
      </c>
      <c r="B4" s="240" t="s">
        <v>5</v>
      </c>
      <c r="C4" s="241"/>
      <c r="D4" s="241"/>
      <c r="E4" s="242"/>
      <c r="F4" s="243" t="s">
        <v>6</v>
      </c>
      <c r="G4" s="244"/>
      <c r="H4" s="245" t="s">
        <v>7</v>
      </c>
      <c r="I4" s="246"/>
      <c r="J4" s="246"/>
      <c r="K4" s="247"/>
      <c r="L4" s="245" t="s">
        <v>8</v>
      </c>
      <c r="M4" s="247"/>
      <c r="N4" s="245" t="s">
        <v>9</v>
      </c>
      <c r="O4" s="246"/>
      <c r="P4" s="246"/>
      <c r="Q4" s="247"/>
      <c r="R4" s="248" t="s">
        <v>10</v>
      </c>
      <c r="S4" s="249"/>
      <c r="T4" s="248" t="s">
        <v>11</v>
      </c>
      <c r="U4" s="250"/>
      <c r="V4" s="250"/>
      <c r="W4" s="251"/>
    </row>
    <row r="5" spans="1:23" s="252" customFormat="1" x14ac:dyDescent="0.25">
      <c r="A5" s="253"/>
      <c r="B5" s="139" t="s">
        <v>12</v>
      </c>
      <c r="C5" s="140" t="s">
        <v>13</v>
      </c>
      <c r="D5" s="141" t="s">
        <v>14</v>
      </c>
      <c r="E5" s="142" t="s">
        <v>15</v>
      </c>
      <c r="F5" s="139" t="s">
        <v>13</v>
      </c>
      <c r="G5" s="143" t="s">
        <v>14</v>
      </c>
      <c r="H5" s="139" t="s">
        <v>16</v>
      </c>
      <c r="I5" s="140" t="s">
        <v>13</v>
      </c>
      <c r="J5" s="141" t="s">
        <v>14</v>
      </c>
      <c r="K5" s="142" t="s">
        <v>15</v>
      </c>
      <c r="L5" s="139" t="s">
        <v>13</v>
      </c>
      <c r="M5" s="144" t="s">
        <v>14</v>
      </c>
      <c r="N5" s="145" t="s">
        <v>17</v>
      </c>
      <c r="O5" s="140" t="s">
        <v>13</v>
      </c>
      <c r="P5" s="141" t="s">
        <v>14</v>
      </c>
      <c r="Q5" s="142" t="s">
        <v>15</v>
      </c>
      <c r="R5" s="145" t="s">
        <v>13</v>
      </c>
      <c r="S5" s="146" t="s">
        <v>14</v>
      </c>
      <c r="T5" s="139" t="s">
        <v>122</v>
      </c>
      <c r="U5" s="140" t="s">
        <v>13</v>
      </c>
      <c r="V5" s="141" t="s">
        <v>14</v>
      </c>
      <c r="W5" s="147" t="s">
        <v>15</v>
      </c>
    </row>
    <row r="6" spans="1:23" s="252" customFormat="1" ht="14.4" thickBot="1" x14ac:dyDescent="0.3">
      <c r="A6" s="254"/>
      <c r="B6" s="150" t="s">
        <v>19</v>
      </c>
      <c r="C6" s="151" t="s">
        <v>19</v>
      </c>
      <c r="D6" s="155" t="s">
        <v>20</v>
      </c>
      <c r="E6" s="153" t="s">
        <v>20</v>
      </c>
      <c r="F6" s="150" t="s">
        <v>19</v>
      </c>
      <c r="G6" s="154" t="s">
        <v>20</v>
      </c>
      <c r="H6" s="150" t="s">
        <v>19</v>
      </c>
      <c r="I6" s="151" t="s">
        <v>19</v>
      </c>
      <c r="J6" s="155" t="s">
        <v>20</v>
      </c>
      <c r="K6" s="153" t="s">
        <v>20</v>
      </c>
      <c r="L6" s="150" t="s">
        <v>19</v>
      </c>
      <c r="M6" s="156" t="s">
        <v>20</v>
      </c>
      <c r="N6" s="157" t="s">
        <v>19</v>
      </c>
      <c r="O6" s="151" t="s">
        <v>19</v>
      </c>
      <c r="P6" s="155" t="s">
        <v>20</v>
      </c>
      <c r="Q6" s="153" t="s">
        <v>20</v>
      </c>
      <c r="R6" s="157" t="s">
        <v>19</v>
      </c>
      <c r="S6" s="158" t="s">
        <v>20</v>
      </c>
      <c r="T6" s="150" t="s">
        <v>19</v>
      </c>
      <c r="U6" s="151" t="s">
        <v>19</v>
      </c>
      <c r="V6" s="155" t="s">
        <v>20</v>
      </c>
      <c r="W6" s="159" t="s">
        <v>20</v>
      </c>
    </row>
    <row r="7" spans="1:23" s="252" customFormat="1" ht="7.5" customHeight="1" thickBot="1" x14ac:dyDescent="0.3">
      <c r="A7" s="239"/>
      <c r="B7" s="239"/>
      <c r="C7" s="239"/>
      <c r="D7" s="239"/>
      <c r="E7" s="239"/>
      <c r="F7" s="239"/>
      <c r="G7" s="239"/>
      <c r="H7" s="239"/>
      <c r="I7" s="239"/>
      <c r="J7" s="239"/>
      <c r="K7" s="239"/>
      <c r="L7" s="239"/>
      <c r="M7" s="239"/>
      <c r="N7" s="239"/>
      <c r="O7" s="239"/>
      <c r="P7" s="239"/>
      <c r="Q7" s="239"/>
      <c r="R7" s="239"/>
      <c r="S7" s="239"/>
      <c r="T7" s="239"/>
      <c r="U7" s="239"/>
      <c r="V7" s="239"/>
      <c r="W7" s="239"/>
    </row>
    <row r="8" spans="1:23" s="256" customFormat="1" ht="15" thickTop="1" thickBot="1" x14ac:dyDescent="0.3">
      <c r="A8" s="255" t="s">
        <v>123</v>
      </c>
      <c r="B8" s="161">
        <f>+B10+B14+B21+B27+B41+B46+B54+B62+B65+B70+B76+B77+B78+B91</f>
        <v>59144</v>
      </c>
      <c r="C8" s="163">
        <f>+C10+C14+C21+C27+C41+C46+C54+C62+C65+C70+C76+C77+C78+C91</f>
        <v>71337</v>
      </c>
      <c r="D8" s="167">
        <f>B8/'[3]Cuadro No.1_Nacimiento'!F7*100</f>
        <v>80.136577963254013</v>
      </c>
      <c r="E8" s="165">
        <f>(C8-B8)/C8*100</f>
        <v>17.092112087696425</v>
      </c>
      <c r="F8" s="161">
        <f>+F10+F14+F21+F27+F41+F46+F54+F62+F65+F70+F76+F77+F78+F91</f>
        <v>72805</v>
      </c>
      <c r="G8" s="166">
        <f>F8/'[3]Cuadro No.1_Nacimiento'!F7*100</f>
        <v>98.646414828464586</v>
      </c>
      <c r="H8" s="161">
        <f>+H10+H14+H21+H27+H41+H46+H54+H62+H65+H70+H76+H77+H78+H91</f>
        <v>59266</v>
      </c>
      <c r="I8" s="163">
        <f>+I10+I14+I21+I27+I41+I46+I54+I62+I65+I70+I76+I77+I78+I91</f>
        <v>70598</v>
      </c>
      <c r="J8" s="167">
        <f>H8/'[3]Cuadro No.1_Nacimiento'!F7*100</f>
        <v>80.301880656874971</v>
      </c>
      <c r="K8" s="165">
        <f t="shared" ref="K8:K73" si="0">(I8-H8)/I8*100</f>
        <v>16.051446216606703</v>
      </c>
      <c r="L8" s="161">
        <f>+L10+L14+L21+L27+L41+L46+L54+L62+L65+L70+L76+L77+L78+L91</f>
        <v>61724</v>
      </c>
      <c r="M8" s="165">
        <f>L8/'[3]Cuadro No.1_Nacimiento'!F7*100</f>
        <v>83.632323451303449</v>
      </c>
      <c r="N8" s="161">
        <f>+N10+N14+N21+N27+N41+N46+N54+N62+N65+N70+N76+N77+N78+N91</f>
        <v>64364</v>
      </c>
      <c r="O8" s="163">
        <f>+O10+O14+O21+O27+O41+O46+O54+O62+O65+O70+O76+O77+O78+O91</f>
        <v>70694</v>
      </c>
      <c r="P8" s="167">
        <f>N8/'[3]Cuadro No.1_Nacimiento'!F7*100</f>
        <v>87.209365346051698</v>
      </c>
      <c r="Q8" s="165">
        <f>(O8-N8)/O8*100</f>
        <v>8.954083797776331</v>
      </c>
      <c r="R8" s="161">
        <f>+R10+R14+R21+R27+R41+R46+R54+R62+R65+R70+R76+R77+R78+R91</f>
        <v>52214</v>
      </c>
      <c r="S8" s="165">
        <f>R8/'[3]Cuadro No.1_Nacimiento'!F7*100</f>
        <v>70.746842989539857</v>
      </c>
      <c r="T8" s="161">
        <f>+T10+T14+T21+T27+T41+T46+T54+T62+T65+T70+T76+T77+T78+T91</f>
        <v>67079</v>
      </c>
      <c r="U8" s="163">
        <f>+U10+U14+U21+U27+U41+U46+U54+U62+U65+U70+U76+U77+U78+U91</f>
        <v>72182</v>
      </c>
      <c r="V8" s="167">
        <f>T8/'[3]Cuadro No.1_Nacimiento'!F7*100</f>
        <v>90.888027749173489</v>
      </c>
      <c r="W8" s="168">
        <f>(U8-T8)/T8*100</f>
        <v>7.6074479345249637</v>
      </c>
    </row>
    <row r="9" spans="1:23" s="256" customFormat="1" ht="6.75" customHeight="1" thickTop="1" x14ac:dyDescent="0.25">
      <c r="A9" s="257"/>
      <c r="B9" s="257"/>
      <c r="C9" s="257"/>
      <c r="D9" s="257"/>
      <c r="E9" s="25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</row>
    <row r="10" spans="1:23" s="256" customFormat="1" ht="30.75" customHeight="1" x14ac:dyDescent="0.25">
      <c r="A10" s="174" t="s">
        <v>22</v>
      </c>
      <c r="B10" s="176">
        <f>SUM(B11:B13)</f>
        <v>3121</v>
      </c>
      <c r="C10" s="177">
        <f>SUM(C11:C13)</f>
        <v>4278</v>
      </c>
      <c r="D10" s="178">
        <f>B10/'[3]Cuadro No.1_Nacimiento'!F9*100</f>
        <v>76.01071602532879</v>
      </c>
      <c r="E10" s="179">
        <f t="shared" ref="E10:E74" si="1">(C10-B10)/C10*100</f>
        <v>27.04534829359514</v>
      </c>
      <c r="F10" s="176">
        <f>SUM(F11:F13)</f>
        <v>4740</v>
      </c>
      <c r="G10" s="180">
        <f>F10/'[3]Cuadro No.1_Nacimiento'!F9*100</f>
        <v>115.44081831466147</v>
      </c>
      <c r="H10" s="176">
        <f>SUM(H11:H13)</f>
        <v>3092</v>
      </c>
      <c r="I10" s="177">
        <f>SUM(I11:I13)</f>
        <v>4233</v>
      </c>
      <c r="J10" s="178">
        <f>H10/'[3]Cuadro No.1_Nacimiento'!F9*100</f>
        <v>75.304432537749634</v>
      </c>
      <c r="K10" s="179">
        <f t="shared" si="0"/>
        <v>26.95487833687692</v>
      </c>
      <c r="L10" s="176">
        <f>SUM(L11:L13)</f>
        <v>3918</v>
      </c>
      <c r="M10" s="179">
        <f>L10/'[3]Cuadro No.1_Nacimiento'!F9*100</f>
        <v>95.42133463224549</v>
      </c>
      <c r="N10" s="176">
        <f>SUM(N11:N13)</f>
        <v>3460</v>
      </c>
      <c r="O10" s="177">
        <f>SUM(O11:O13)</f>
        <v>4207</v>
      </c>
      <c r="P10" s="178">
        <f>N10/'[3]Cuadro No.1_Nacimiento'!F9*100</f>
        <v>84.266926449098875</v>
      </c>
      <c r="Q10" s="179">
        <f t="shared" ref="Q10:Q53" si="2">(O10-N10)/O10*100</f>
        <v>17.756120751129071</v>
      </c>
      <c r="R10" s="176">
        <f>SUM(R11:R13)</f>
        <v>2859</v>
      </c>
      <c r="S10" s="179">
        <f>R10/'[3]Cuadro No.1_Nacimiento'!F9*100</f>
        <v>69.629810034096437</v>
      </c>
      <c r="T10" s="176">
        <f>SUM(T11:T13)</f>
        <v>3766</v>
      </c>
      <c r="U10" s="177">
        <f>SUM(U11:U13)</f>
        <v>4408</v>
      </c>
      <c r="V10" s="178">
        <f>T10/'[3]Cuadro No.1_Nacimiento'!F9*100</f>
        <v>91.719434973209928</v>
      </c>
      <c r="W10" s="181">
        <f>(U10-T10)/T10*100</f>
        <v>17.047265002655337</v>
      </c>
    </row>
    <row r="11" spans="1:23" s="252" customFormat="1" ht="30.75" customHeight="1" x14ac:dyDescent="0.25">
      <c r="A11" s="182" t="s">
        <v>24</v>
      </c>
      <c r="B11" s="184">
        <v>2336</v>
      </c>
      <c r="C11" s="185">
        <v>3235</v>
      </c>
      <c r="D11" s="186">
        <f>B11/'[3]Cuadro No.1_Nacimiento'!F10*100</f>
        <v>72.569120844982919</v>
      </c>
      <c r="E11" s="187">
        <f t="shared" si="1"/>
        <v>27.789799072642968</v>
      </c>
      <c r="F11" s="188">
        <v>3660</v>
      </c>
      <c r="G11" s="258">
        <f>F11/'[3]Cuadro No.1_Nacimiento'!F10*100</f>
        <v>113.69990680335509</v>
      </c>
      <c r="H11" s="190">
        <v>2307</v>
      </c>
      <c r="I11" s="191">
        <v>3227</v>
      </c>
      <c r="J11" s="186">
        <f>H11/'[3]Cuadro No.1_Nacimiento'!F10*100</f>
        <v>71.668219944082011</v>
      </c>
      <c r="K11" s="187">
        <f t="shared" si="0"/>
        <v>28.509451502943911</v>
      </c>
      <c r="L11" s="184">
        <v>3083</v>
      </c>
      <c r="M11" s="259">
        <f>L11/'[3]Cuadro No.1_Nacimiento'!F10*100</f>
        <v>95.775085430257846</v>
      </c>
      <c r="N11" s="190">
        <v>2599</v>
      </c>
      <c r="O11" s="191">
        <v>3202</v>
      </c>
      <c r="P11" s="186">
        <f>N11/'[3]Cuadro No.1_Nacimiento'!F10*100</f>
        <v>80.739360049704885</v>
      </c>
      <c r="Q11" s="187">
        <f t="shared" si="2"/>
        <v>18.831980012492192</v>
      </c>
      <c r="R11" s="184">
        <v>2157</v>
      </c>
      <c r="S11" s="187">
        <f>R11/'[3]Cuadro No.1_Nacimiento'!F10*100</f>
        <v>67.008387698042867</v>
      </c>
      <c r="T11" s="192">
        <v>2810</v>
      </c>
      <c r="U11" s="193">
        <v>3322</v>
      </c>
      <c r="V11" s="186">
        <f>T11/'[3]Cuadro No.1_Nacimiento'!F10*100</f>
        <v>87.294190742466611</v>
      </c>
      <c r="W11" s="194">
        <f>(U11-T11)/U11*100</f>
        <v>15.412402167369056</v>
      </c>
    </row>
    <row r="12" spans="1:23" s="252" customFormat="1" ht="30.75" customHeight="1" x14ac:dyDescent="0.25">
      <c r="A12" s="182" t="s">
        <v>25</v>
      </c>
      <c r="B12" s="184">
        <v>368</v>
      </c>
      <c r="C12" s="185">
        <v>453</v>
      </c>
      <c r="D12" s="186">
        <f>B12/'[3]Cuadro No.1_Nacimiento'!F11*100</f>
        <v>91.542288557213936</v>
      </c>
      <c r="E12" s="187">
        <f t="shared" si="1"/>
        <v>18.763796909492271</v>
      </c>
      <c r="F12" s="188">
        <v>562</v>
      </c>
      <c r="G12" s="258">
        <f>F12/'[3]Cuadro No.1_Nacimiento'!F11*100</f>
        <v>139.80099502487562</v>
      </c>
      <c r="H12" s="190">
        <v>380</v>
      </c>
      <c r="I12" s="191">
        <v>439</v>
      </c>
      <c r="J12" s="186">
        <f>H12/'[3]Cuadro No.1_Nacimiento'!F11*100</f>
        <v>94.527363184079604</v>
      </c>
      <c r="K12" s="187">
        <f t="shared" si="0"/>
        <v>13.439635535307518</v>
      </c>
      <c r="L12" s="184">
        <v>452</v>
      </c>
      <c r="M12" s="259">
        <f>L12/'[3]Cuadro No.1_Nacimiento'!F11*100</f>
        <v>112.43781094527363</v>
      </c>
      <c r="N12" s="190">
        <v>390</v>
      </c>
      <c r="O12" s="191">
        <v>428</v>
      </c>
      <c r="P12" s="186">
        <f>N12/'[3]Cuadro No.1_Nacimiento'!F11*100</f>
        <v>97.014925373134332</v>
      </c>
      <c r="Q12" s="187">
        <f t="shared" si="2"/>
        <v>8.8785046728971952</v>
      </c>
      <c r="R12" s="184">
        <v>319</v>
      </c>
      <c r="S12" s="187">
        <f>R12/'[3]Cuadro No.1_Nacimiento'!F11*100</f>
        <v>79.353233830845767</v>
      </c>
      <c r="T12" s="192">
        <v>401</v>
      </c>
      <c r="U12" s="193">
        <v>453</v>
      </c>
      <c r="V12" s="186">
        <f>T12/'[3]Cuadro No.1_Nacimiento'!F11*100</f>
        <v>99.75124378109453</v>
      </c>
      <c r="W12" s="194">
        <f>(U12-T12)/U12*100</f>
        <v>11.479028697571744</v>
      </c>
    </row>
    <row r="13" spans="1:23" s="252" customFormat="1" ht="30.75" customHeight="1" x14ac:dyDescent="0.25">
      <c r="A13" s="182" t="s">
        <v>23</v>
      </c>
      <c r="B13" s="184">
        <v>417</v>
      </c>
      <c r="C13" s="185">
        <v>590</v>
      </c>
      <c r="D13" s="186">
        <f>B13/'[3]Cuadro No.1_Nacimiento'!F12*100</f>
        <v>85.979381443298976</v>
      </c>
      <c r="E13" s="187">
        <f t="shared" si="1"/>
        <v>29.322033898305083</v>
      </c>
      <c r="F13" s="188">
        <v>518</v>
      </c>
      <c r="G13" s="258">
        <f>F13/'[3]Cuadro No.1_Nacimiento'!F12*100</f>
        <v>106.80412371134021</v>
      </c>
      <c r="H13" s="190">
        <v>405</v>
      </c>
      <c r="I13" s="191">
        <v>567</v>
      </c>
      <c r="J13" s="186">
        <f>H13/'[3]Cuadro No.1_Nacimiento'!F12*100</f>
        <v>83.505154639175259</v>
      </c>
      <c r="K13" s="187">
        <f t="shared" si="0"/>
        <v>28.571428571428569</v>
      </c>
      <c r="L13" s="184">
        <v>383</v>
      </c>
      <c r="M13" s="259">
        <f>L13/'[3]Cuadro No.1_Nacimiento'!F12*100</f>
        <v>78.969072164948457</v>
      </c>
      <c r="N13" s="190">
        <v>471</v>
      </c>
      <c r="O13" s="191">
        <v>577</v>
      </c>
      <c r="P13" s="186">
        <f>N13/'[3]Cuadro No.1_Nacimiento'!F12*100</f>
        <v>97.113402061855666</v>
      </c>
      <c r="Q13" s="187">
        <f t="shared" si="2"/>
        <v>18.370883882149048</v>
      </c>
      <c r="R13" s="184">
        <v>383</v>
      </c>
      <c r="S13" s="187">
        <f>R13/'[3]Cuadro No.1_Nacimiento'!F12*100</f>
        <v>78.969072164948457</v>
      </c>
      <c r="T13" s="192">
        <v>555</v>
      </c>
      <c r="U13" s="193">
        <v>633</v>
      </c>
      <c r="V13" s="186">
        <f>T13/'[3]Cuadro No.1_Nacimiento'!F12*100</f>
        <v>114.43298969072164</v>
      </c>
      <c r="W13" s="194">
        <f>(U13-T13)/U13*100</f>
        <v>12.322274881516588</v>
      </c>
    </row>
    <row r="14" spans="1:23" s="256" customFormat="1" ht="30.75" customHeight="1" x14ac:dyDescent="0.25">
      <c r="A14" s="174" t="s">
        <v>26</v>
      </c>
      <c r="B14" s="176">
        <f>SUM(B15:B20)</f>
        <v>3276</v>
      </c>
      <c r="C14" s="177">
        <f>SUM(C15:C20)</f>
        <v>4059</v>
      </c>
      <c r="D14" s="178">
        <f>B14/'[3]Cuadro No.1_Nacimiento'!F13*100</f>
        <v>76.721311475409834</v>
      </c>
      <c r="E14" s="179">
        <f t="shared" si="1"/>
        <v>19.290465631929045</v>
      </c>
      <c r="F14" s="176">
        <f>SUM(F15:F20)</f>
        <v>4194</v>
      </c>
      <c r="G14" s="180">
        <f>F14/'[3]Cuadro No.1_Nacimiento'!F13*100</f>
        <v>98.220140515222482</v>
      </c>
      <c r="H14" s="176">
        <f>SUM(H15:H20)</f>
        <v>3278</v>
      </c>
      <c r="I14" s="177">
        <f>SUM(I15:I20)</f>
        <v>3979</v>
      </c>
      <c r="J14" s="178">
        <f>H14/'[3]Cuadro No.1_Nacimiento'!F13*100</f>
        <v>76.768149882903984</v>
      </c>
      <c r="K14" s="179">
        <f t="shared" si="0"/>
        <v>17.617491832118624</v>
      </c>
      <c r="L14" s="176">
        <f>SUM(L15:L20)</f>
        <v>3806</v>
      </c>
      <c r="M14" s="179">
        <f>L14/'[3]Cuadro No.1_Nacimiento'!F13*100</f>
        <v>89.133489461358323</v>
      </c>
      <c r="N14" s="176">
        <f>SUM(N15:N20)</f>
        <v>3666</v>
      </c>
      <c r="O14" s="177">
        <f>SUM(O15:O20)</f>
        <v>4029</v>
      </c>
      <c r="P14" s="178">
        <f>N14/'[3]Cuadro No.1_Nacimiento'!F13*100</f>
        <v>85.854800936768143</v>
      </c>
      <c r="Q14" s="179">
        <f t="shared" si="2"/>
        <v>9.0096798212956077</v>
      </c>
      <c r="R14" s="176">
        <f>SUM(R15:R20)</f>
        <v>2705</v>
      </c>
      <c r="S14" s="179">
        <f>R14/'[3]Cuadro No.1_Nacimiento'!F13*100</f>
        <v>63.348946135831383</v>
      </c>
      <c r="T14" s="176">
        <f>SUM(T15:T20)</f>
        <v>4037</v>
      </c>
      <c r="U14" s="177">
        <f>SUM(U15:U20)</f>
        <v>4313</v>
      </c>
      <c r="V14" s="178">
        <f>T14/'[3]Cuadro No.1_Nacimiento'!F13*100</f>
        <v>94.543325526932094</v>
      </c>
      <c r="W14" s="181">
        <f>(U14-T14)/U14*100</f>
        <v>6.3992580570368647</v>
      </c>
    </row>
    <row r="15" spans="1:23" s="252" customFormat="1" ht="30.75" customHeight="1" x14ac:dyDescent="0.25">
      <c r="A15" s="182" t="s">
        <v>27</v>
      </c>
      <c r="B15" s="184">
        <v>630</v>
      </c>
      <c r="C15" s="185">
        <v>760</v>
      </c>
      <c r="D15" s="186">
        <f>B15/'[3]Cuadro No.1_Nacimiento'!F14*100</f>
        <v>80.459770114942529</v>
      </c>
      <c r="E15" s="187">
        <f t="shared" si="1"/>
        <v>17.105263157894736</v>
      </c>
      <c r="F15" s="188">
        <v>794</v>
      </c>
      <c r="G15" s="258">
        <f>F15/'[3]Cuadro No.1_Nacimiento'!F14*100</f>
        <v>101.40485312899105</v>
      </c>
      <c r="H15" s="190">
        <v>632</v>
      </c>
      <c r="I15" s="191">
        <v>763</v>
      </c>
      <c r="J15" s="186">
        <f>H15/'[3]Cuadro No.1_Nacimiento'!F14*100</f>
        <v>80.715197956577271</v>
      </c>
      <c r="K15" s="187">
        <f t="shared" si="0"/>
        <v>17.169069462647442</v>
      </c>
      <c r="L15" s="184">
        <v>741</v>
      </c>
      <c r="M15" s="259">
        <f>L15/'[3]Cuadro No.1_Nacimiento'!F14*100</f>
        <v>94.636015325670499</v>
      </c>
      <c r="N15" s="190">
        <v>695</v>
      </c>
      <c r="O15" s="191">
        <v>767</v>
      </c>
      <c r="P15" s="186">
        <f>N15/'[3]Cuadro No.1_Nacimiento'!F14*100</f>
        <v>88.761174968071515</v>
      </c>
      <c r="Q15" s="187">
        <f t="shared" si="2"/>
        <v>9.3872229465449806</v>
      </c>
      <c r="R15" s="184">
        <v>607</v>
      </c>
      <c r="S15" s="187">
        <f>R15/'[3]Cuadro No.1_Nacimiento'!F14*100</f>
        <v>77.522349936143044</v>
      </c>
      <c r="T15" s="192">
        <v>735</v>
      </c>
      <c r="U15" s="193">
        <v>827</v>
      </c>
      <c r="V15" s="186">
        <f>T15/'[3]Cuadro No.1_Nacimiento'!F14*100</f>
        <v>93.869731800766289</v>
      </c>
      <c r="W15" s="196">
        <f t="shared" ref="W15:W78" si="3">(U15-T15)/U15*100</f>
        <v>11.124546553808948</v>
      </c>
    </row>
    <row r="16" spans="1:23" s="252" customFormat="1" ht="30.75" customHeight="1" x14ac:dyDescent="0.25">
      <c r="A16" s="182" t="s">
        <v>30</v>
      </c>
      <c r="B16" s="184">
        <v>246</v>
      </c>
      <c r="C16" s="185">
        <v>282</v>
      </c>
      <c r="D16" s="186">
        <f>B16/'[3]Cuadro No.1_Nacimiento'!F15*100</f>
        <v>80.392156862745097</v>
      </c>
      <c r="E16" s="187">
        <f t="shared" si="1"/>
        <v>12.76595744680851</v>
      </c>
      <c r="F16" s="188">
        <v>286</v>
      </c>
      <c r="G16" s="258">
        <f>F16/'[3]Cuadro No.1_Nacimiento'!F15*100</f>
        <v>93.464052287581694</v>
      </c>
      <c r="H16" s="190">
        <v>243</v>
      </c>
      <c r="I16" s="191">
        <v>272</v>
      </c>
      <c r="J16" s="186">
        <f>H16/'[3]Cuadro No.1_Nacimiento'!F15*100</f>
        <v>79.411764705882348</v>
      </c>
      <c r="K16" s="187">
        <f t="shared" si="0"/>
        <v>10.661764705882353</v>
      </c>
      <c r="L16" s="184">
        <v>278</v>
      </c>
      <c r="M16" s="259">
        <f>L16/'[3]Cuadro No.1_Nacimiento'!F15*100</f>
        <v>90.849673202614383</v>
      </c>
      <c r="N16" s="190">
        <v>257</v>
      </c>
      <c r="O16" s="191">
        <v>281</v>
      </c>
      <c r="P16" s="186">
        <f>N16/'[3]Cuadro No.1_Nacimiento'!F15*100</f>
        <v>83.986928104575171</v>
      </c>
      <c r="Q16" s="187">
        <f t="shared" si="2"/>
        <v>8.5409252669039155</v>
      </c>
      <c r="R16" s="184">
        <v>200</v>
      </c>
      <c r="S16" s="187">
        <f>R16/'[3]Cuadro No.1_Nacimiento'!F15*100</f>
        <v>65.359477124183002</v>
      </c>
      <c r="T16" s="192">
        <v>274</v>
      </c>
      <c r="U16" s="193">
        <v>279</v>
      </c>
      <c r="V16" s="186">
        <f>T16/'[3]Cuadro No.1_Nacimiento'!F15*100</f>
        <v>89.542483660130728</v>
      </c>
      <c r="W16" s="196">
        <f t="shared" si="3"/>
        <v>1.7921146953405016</v>
      </c>
    </row>
    <row r="17" spans="1:26" s="252" customFormat="1" ht="30.75" customHeight="1" x14ac:dyDescent="0.25">
      <c r="A17" s="182" t="s">
        <v>31</v>
      </c>
      <c r="B17" s="184">
        <v>104</v>
      </c>
      <c r="C17" s="185">
        <v>105</v>
      </c>
      <c r="D17" s="186">
        <f>B17/'[3]Cuadro No.1_Nacimiento'!F16*100</f>
        <v>100.97087378640776</v>
      </c>
      <c r="E17" s="187">
        <f t="shared" si="1"/>
        <v>0.95238095238095244</v>
      </c>
      <c r="F17" s="188">
        <v>94</v>
      </c>
      <c r="G17" s="258">
        <f>F17/'[3]Cuadro No.1_Nacimiento'!F16*100</f>
        <v>91.262135922330103</v>
      </c>
      <c r="H17" s="190">
        <v>108</v>
      </c>
      <c r="I17" s="191">
        <v>103</v>
      </c>
      <c r="J17" s="186">
        <f>H17/'[3]Cuadro No.1_Nacimiento'!F16*100</f>
        <v>104.85436893203884</v>
      </c>
      <c r="K17" s="187">
        <f t="shared" si="0"/>
        <v>-4.8543689320388346</v>
      </c>
      <c r="L17" s="184">
        <v>84</v>
      </c>
      <c r="M17" s="259">
        <f>L17/'[3]Cuadro No.1_Nacimiento'!F16*100</f>
        <v>81.553398058252426</v>
      </c>
      <c r="N17" s="190">
        <v>102</v>
      </c>
      <c r="O17" s="191">
        <v>104</v>
      </c>
      <c r="P17" s="186">
        <f>N17/'[3]Cuadro No.1_Nacimiento'!F16*100</f>
        <v>99.029126213592235</v>
      </c>
      <c r="Q17" s="187">
        <f t="shared" si="2"/>
        <v>1.9230769230769231</v>
      </c>
      <c r="R17" s="184">
        <v>78</v>
      </c>
      <c r="S17" s="187">
        <f>R17/'[3]Cuadro No.1_Nacimiento'!F16*100</f>
        <v>75.728155339805824</v>
      </c>
      <c r="T17" s="192">
        <v>104</v>
      </c>
      <c r="U17" s="193">
        <v>106</v>
      </c>
      <c r="V17" s="186">
        <f>T17/'[3]Cuadro No.1_Nacimiento'!F16*100</f>
        <v>100.97087378640776</v>
      </c>
      <c r="W17" s="196">
        <f t="shared" si="3"/>
        <v>1.8867924528301887</v>
      </c>
    </row>
    <row r="18" spans="1:26" s="252" customFormat="1" ht="30.75" customHeight="1" x14ac:dyDescent="0.25">
      <c r="A18" s="182" t="s">
        <v>29</v>
      </c>
      <c r="B18" s="184">
        <v>331</v>
      </c>
      <c r="C18" s="185">
        <v>455</v>
      </c>
      <c r="D18" s="186">
        <f>B18/'[3]Cuadro No.1_Nacimiento'!F17*100</f>
        <v>68.958333333333329</v>
      </c>
      <c r="E18" s="187">
        <f t="shared" si="1"/>
        <v>27.252747252747252</v>
      </c>
      <c r="F18" s="188">
        <v>483</v>
      </c>
      <c r="G18" s="258">
        <f>F18/'[3]Cuadro No.1_Nacimiento'!F17*100</f>
        <v>100.62500000000001</v>
      </c>
      <c r="H18" s="190">
        <v>333</v>
      </c>
      <c r="I18" s="191">
        <v>447</v>
      </c>
      <c r="J18" s="186">
        <f>H18/'[3]Cuadro No.1_Nacimiento'!F17*100</f>
        <v>69.375</v>
      </c>
      <c r="K18" s="187">
        <f t="shared" si="0"/>
        <v>25.503355704697988</v>
      </c>
      <c r="L18" s="184">
        <v>432</v>
      </c>
      <c r="M18" s="259">
        <f>L18/'[3]Cuadro No.1_Nacimiento'!F17*100</f>
        <v>90</v>
      </c>
      <c r="N18" s="190">
        <v>437</v>
      </c>
      <c r="O18" s="191">
        <v>441</v>
      </c>
      <c r="P18" s="186">
        <f>N18/'[3]Cuadro No.1_Nacimiento'!F17*100</f>
        <v>91.041666666666671</v>
      </c>
      <c r="Q18" s="187">
        <f t="shared" si="2"/>
        <v>0.90702947845804993</v>
      </c>
      <c r="R18" s="184">
        <v>258</v>
      </c>
      <c r="S18" s="187">
        <f>R18/'[3]Cuadro No.1_Nacimiento'!F17*100</f>
        <v>53.75</v>
      </c>
      <c r="T18" s="192">
        <v>472</v>
      </c>
      <c r="U18" s="193">
        <v>493</v>
      </c>
      <c r="V18" s="186">
        <f>T18/'[3]Cuadro No.1_Nacimiento'!F17*100</f>
        <v>98.333333333333329</v>
      </c>
      <c r="W18" s="196">
        <f t="shared" si="3"/>
        <v>4.2596348884381339</v>
      </c>
    </row>
    <row r="19" spans="1:26" s="252" customFormat="1" ht="30.75" customHeight="1" x14ac:dyDescent="0.25">
      <c r="A19" s="182" t="s">
        <v>32</v>
      </c>
      <c r="B19" s="184">
        <v>1156</v>
      </c>
      <c r="C19" s="185">
        <v>1470</v>
      </c>
      <c r="D19" s="186">
        <f>B19/'[3]Cuadro No.1_Nacimiento'!F18*100</f>
        <v>68.80952380952381</v>
      </c>
      <c r="E19" s="187">
        <f t="shared" si="1"/>
        <v>21.360544217687075</v>
      </c>
      <c r="F19" s="188">
        <v>1540</v>
      </c>
      <c r="G19" s="258">
        <f>F19/'[3]Cuadro No.1_Nacimiento'!F18*100</f>
        <v>91.666666666666657</v>
      </c>
      <c r="H19" s="190">
        <v>1209</v>
      </c>
      <c r="I19" s="191">
        <v>1438</v>
      </c>
      <c r="J19" s="186">
        <f>H19/'[3]Cuadro No.1_Nacimiento'!F18*100</f>
        <v>71.964285714285708</v>
      </c>
      <c r="K19" s="187">
        <f t="shared" si="0"/>
        <v>15.924895688456189</v>
      </c>
      <c r="L19" s="184">
        <v>1340</v>
      </c>
      <c r="M19" s="259">
        <f>L19/'[3]Cuadro No.1_Nacimiento'!F18*100</f>
        <v>79.761904761904773</v>
      </c>
      <c r="N19" s="190">
        <v>1319</v>
      </c>
      <c r="O19" s="191">
        <v>1459</v>
      </c>
      <c r="P19" s="186">
        <f>N19/'[3]Cuadro No.1_Nacimiento'!F18*100</f>
        <v>78.511904761904759</v>
      </c>
      <c r="Q19" s="187">
        <f t="shared" si="2"/>
        <v>9.5956134338588068</v>
      </c>
      <c r="R19" s="184">
        <v>1001</v>
      </c>
      <c r="S19" s="187">
        <f>R19/'[3]Cuadro No.1_Nacimiento'!F18*100</f>
        <v>59.583333333333336</v>
      </c>
      <c r="T19" s="192">
        <v>1476</v>
      </c>
      <c r="U19" s="193">
        <v>1566</v>
      </c>
      <c r="V19" s="186">
        <f>T19/'[3]Cuadro No.1_Nacimiento'!F18*100</f>
        <v>87.857142857142861</v>
      </c>
      <c r="W19" s="196">
        <f t="shared" si="3"/>
        <v>5.7471264367816088</v>
      </c>
    </row>
    <row r="20" spans="1:26" s="252" customFormat="1" ht="30.75" customHeight="1" x14ac:dyDescent="0.25">
      <c r="A20" s="182" t="s">
        <v>28</v>
      </c>
      <c r="B20" s="184">
        <v>809</v>
      </c>
      <c r="C20" s="185">
        <v>987</v>
      </c>
      <c r="D20" s="186">
        <f>B20/'[3]Cuadro No.1_Nacimiento'!F19*100</f>
        <v>88.126361655773422</v>
      </c>
      <c r="E20" s="187">
        <f t="shared" si="1"/>
        <v>18.034447821681866</v>
      </c>
      <c r="F20" s="188">
        <v>997</v>
      </c>
      <c r="G20" s="258">
        <f>F20/'[3]Cuadro No.1_Nacimiento'!F19*100</f>
        <v>108.60566448801742</v>
      </c>
      <c r="H20" s="190">
        <v>753</v>
      </c>
      <c r="I20" s="191">
        <v>956</v>
      </c>
      <c r="J20" s="186">
        <f>H20/'[3]Cuadro No.1_Nacimiento'!F19*100</f>
        <v>82.026143790849673</v>
      </c>
      <c r="K20" s="187">
        <f t="shared" si="0"/>
        <v>21.234309623430963</v>
      </c>
      <c r="L20" s="184">
        <v>931</v>
      </c>
      <c r="M20" s="259">
        <f>L20/'[3]Cuadro No.1_Nacimiento'!F19*100</f>
        <v>101.41612200435731</v>
      </c>
      <c r="N20" s="190">
        <v>856</v>
      </c>
      <c r="O20" s="191">
        <v>977</v>
      </c>
      <c r="P20" s="186">
        <f>N20/'[3]Cuadro No.1_Nacimiento'!F19*100</f>
        <v>93.246187363834423</v>
      </c>
      <c r="Q20" s="187">
        <f t="shared" si="2"/>
        <v>12.384851586489253</v>
      </c>
      <c r="R20" s="184">
        <v>561</v>
      </c>
      <c r="S20" s="187">
        <f>R20/'[3]Cuadro No.1_Nacimiento'!F19*100</f>
        <v>61.111111111111114</v>
      </c>
      <c r="T20" s="192">
        <v>976</v>
      </c>
      <c r="U20" s="193">
        <v>1042</v>
      </c>
      <c r="V20" s="186">
        <f>T20/'[3]Cuadro No.1_Nacimiento'!F19*100</f>
        <v>106.31808278867103</v>
      </c>
      <c r="W20" s="196">
        <f t="shared" si="3"/>
        <v>6.3339731285988483</v>
      </c>
    </row>
    <row r="21" spans="1:26" s="256" customFormat="1" ht="30.75" customHeight="1" x14ac:dyDescent="0.25">
      <c r="A21" s="174" t="s">
        <v>33</v>
      </c>
      <c r="B21" s="176">
        <f>SUM(B22:B26)</f>
        <v>4636</v>
      </c>
      <c r="C21" s="177">
        <f>SUM(C22:C26)</f>
        <v>4839</v>
      </c>
      <c r="D21" s="178">
        <f>B21/'[3]Cuadro No.1_Nacimiento'!F20*100</f>
        <v>83.052669294159799</v>
      </c>
      <c r="E21" s="179">
        <f t="shared" si="1"/>
        <v>4.1950816284356272</v>
      </c>
      <c r="F21" s="176">
        <f>SUM(F22:F26)</f>
        <v>5413</v>
      </c>
      <c r="G21" s="180">
        <f>F21/'[3]Cuadro No.1_Nacimiento'!F20*100</f>
        <v>96.972411322106765</v>
      </c>
      <c r="H21" s="176">
        <f>SUM(H22:H26)</f>
        <v>4571</v>
      </c>
      <c r="I21" s="177">
        <f>SUM(I22:I26)</f>
        <v>4540</v>
      </c>
      <c r="J21" s="178">
        <f>H21/'[3]Cuadro No.1_Nacimiento'!F20*100</f>
        <v>81.888212110354715</v>
      </c>
      <c r="K21" s="179">
        <f t="shared" si="0"/>
        <v>-0.68281938325991187</v>
      </c>
      <c r="L21" s="176">
        <f>SUM(L22:L26)</f>
        <v>5088</v>
      </c>
      <c r="M21" s="179">
        <f>L21/'[3]Cuadro No.1_Nacimiento'!F20*100</f>
        <v>91.150125403081333</v>
      </c>
      <c r="N21" s="176">
        <f>SUM(N22:N26)</f>
        <v>4545</v>
      </c>
      <c r="O21" s="177">
        <f>SUM(O22:O26)</f>
        <v>4513</v>
      </c>
      <c r="P21" s="178">
        <f>N21/'[3]Cuadro No.1_Nacimiento'!F20*100</f>
        <v>81.42242923683267</v>
      </c>
      <c r="Q21" s="179">
        <f t="shared" si="2"/>
        <v>-0.70906270773321511</v>
      </c>
      <c r="R21" s="176">
        <f>SUM(R22:R26)</f>
        <v>3943</v>
      </c>
      <c r="S21" s="179">
        <f>R21/'[3]Cuadro No.1_Nacimiento'!F20*100</f>
        <v>70.637764242207083</v>
      </c>
      <c r="T21" s="176">
        <f>SUM(T22:T26)</f>
        <v>4594</v>
      </c>
      <c r="U21" s="177">
        <f>SUM(U22:U26)</f>
        <v>4749</v>
      </c>
      <c r="V21" s="178">
        <f>T21/'[3]Cuadro No.1_Nacimiento'!F20*100</f>
        <v>82.300250806162666</v>
      </c>
      <c r="W21" s="181">
        <f t="shared" si="3"/>
        <v>3.2638450200042115</v>
      </c>
    </row>
    <row r="22" spans="1:26" s="252" customFormat="1" ht="30.75" customHeight="1" x14ac:dyDescent="0.25">
      <c r="A22" s="182" t="s">
        <v>36</v>
      </c>
      <c r="B22" s="184">
        <v>221</v>
      </c>
      <c r="C22" s="185">
        <v>324</v>
      </c>
      <c r="D22" s="186">
        <f>B22/'[3]Cuadro No.1_Nacimiento'!F21*100</f>
        <v>63.872832369942202</v>
      </c>
      <c r="E22" s="187">
        <f t="shared" si="1"/>
        <v>31.790123456790127</v>
      </c>
      <c r="F22" s="188">
        <v>258</v>
      </c>
      <c r="G22" s="258">
        <f>F22/'[3]Cuadro No.1_Nacimiento'!F21*100</f>
        <v>74.566473988439313</v>
      </c>
      <c r="H22" s="190">
        <v>246</v>
      </c>
      <c r="I22" s="191">
        <v>289</v>
      </c>
      <c r="J22" s="186">
        <f>H22/'[3]Cuadro No.1_Nacimiento'!F21*100</f>
        <v>71.098265895953759</v>
      </c>
      <c r="K22" s="187">
        <f t="shared" si="0"/>
        <v>14.878892733564014</v>
      </c>
      <c r="L22" s="184">
        <v>156</v>
      </c>
      <c r="M22" s="259">
        <f>L22/'[3]Cuadro No.1_Nacimiento'!F21*100</f>
        <v>45.086705202312139</v>
      </c>
      <c r="N22" s="190">
        <v>252</v>
      </c>
      <c r="O22" s="191">
        <v>235</v>
      </c>
      <c r="P22" s="186">
        <f>N22/'[3]Cuadro No.1_Nacimiento'!F21*100</f>
        <v>72.832369942196522</v>
      </c>
      <c r="Q22" s="187">
        <f t="shared" si="2"/>
        <v>-7.2340425531914887</v>
      </c>
      <c r="R22" s="184">
        <v>158</v>
      </c>
      <c r="S22" s="187">
        <f>R22/'[3]Cuadro No.1_Nacimiento'!F21*100</f>
        <v>45.664739884393065</v>
      </c>
      <c r="T22" s="192">
        <v>269</v>
      </c>
      <c r="U22" s="193">
        <v>301</v>
      </c>
      <c r="V22" s="186">
        <f>T22/'[3]Cuadro No.1_Nacimiento'!F21*100</f>
        <v>77.74566473988439</v>
      </c>
      <c r="W22" s="196">
        <f t="shared" si="3"/>
        <v>10.631229235880399</v>
      </c>
    </row>
    <row r="23" spans="1:26" s="252" customFormat="1" ht="30.75" customHeight="1" x14ac:dyDescent="0.25">
      <c r="A23" s="182" t="s">
        <v>35</v>
      </c>
      <c r="B23" s="184">
        <v>195</v>
      </c>
      <c r="C23" s="185">
        <v>118</v>
      </c>
      <c r="D23" s="186">
        <f>B23/'[3]Cuadro No.1_Nacimiento'!F22*100</f>
        <v>121.11801242236024</v>
      </c>
      <c r="E23" s="187">
        <f t="shared" si="1"/>
        <v>-65.254237288135599</v>
      </c>
      <c r="F23" s="188">
        <v>121</v>
      </c>
      <c r="G23" s="258">
        <f>F23/'[3]Cuadro No.1_Nacimiento'!F22*100</f>
        <v>75.155279503105589</v>
      </c>
      <c r="H23" s="190">
        <v>183</v>
      </c>
      <c r="I23" s="191">
        <v>118</v>
      </c>
      <c r="J23" s="186">
        <f>H23/'[3]Cuadro No.1_Nacimiento'!F22*100</f>
        <v>113.66459627329193</v>
      </c>
      <c r="K23" s="187">
        <f t="shared" si="0"/>
        <v>-55.084745762711862</v>
      </c>
      <c r="L23" s="184">
        <v>98</v>
      </c>
      <c r="M23" s="259">
        <f>L23/'[3]Cuadro No.1_Nacimiento'!F22*100</f>
        <v>60.869565217391312</v>
      </c>
      <c r="N23" s="190">
        <v>142</v>
      </c>
      <c r="O23" s="191">
        <v>112</v>
      </c>
      <c r="P23" s="186">
        <f>N23/'[3]Cuadro No.1_Nacimiento'!F22*100</f>
        <v>88.198757763975152</v>
      </c>
      <c r="Q23" s="187">
        <f t="shared" si="2"/>
        <v>-26.785714285714285</v>
      </c>
      <c r="R23" s="184">
        <v>141</v>
      </c>
      <c r="S23" s="187">
        <f>R23/'[3]Cuadro No.1_Nacimiento'!F22*100</f>
        <v>87.577639751552795</v>
      </c>
      <c r="T23" s="192">
        <v>175</v>
      </c>
      <c r="U23" s="193">
        <v>128</v>
      </c>
      <c r="V23" s="186">
        <f>T23/'[3]Cuadro No.1_Nacimiento'!F22*100</f>
        <v>108.69565217391303</v>
      </c>
      <c r="W23" s="196">
        <f t="shared" si="3"/>
        <v>-36.71875</v>
      </c>
    </row>
    <row r="24" spans="1:26" s="252" customFormat="1" ht="30.75" customHeight="1" x14ac:dyDescent="0.25">
      <c r="A24" s="182" t="s">
        <v>34</v>
      </c>
      <c r="B24" s="184">
        <v>4046</v>
      </c>
      <c r="C24" s="185">
        <v>4261</v>
      </c>
      <c r="D24" s="186">
        <f>B24/'[3]Cuadro No.1_Nacimiento'!F23*100</f>
        <v>83.422680412371136</v>
      </c>
      <c r="E24" s="187">
        <f t="shared" si="1"/>
        <v>5.0457639051865764</v>
      </c>
      <c r="F24" s="188">
        <v>4876</v>
      </c>
      <c r="G24" s="258">
        <f>F24/'[3]Cuadro No.1_Nacimiento'!F23*100</f>
        <v>100.5360824742268</v>
      </c>
      <c r="H24" s="190">
        <v>3979</v>
      </c>
      <c r="I24" s="191">
        <v>4004</v>
      </c>
      <c r="J24" s="186">
        <f>H24/'[3]Cuadro No.1_Nacimiento'!F23*100</f>
        <v>82.041237113402062</v>
      </c>
      <c r="K24" s="187">
        <f t="shared" si="0"/>
        <v>0.62437562437562444</v>
      </c>
      <c r="L24" s="184">
        <v>4686</v>
      </c>
      <c r="M24" s="259">
        <f>L24/'[3]Cuadro No.1_Nacimiento'!F23*100</f>
        <v>96.61855670103094</v>
      </c>
      <c r="N24" s="190">
        <v>4005</v>
      </c>
      <c r="O24" s="191">
        <v>4052</v>
      </c>
      <c r="P24" s="186">
        <f>N24/'[3]Cuadro No.1_Nacimiento'!F23*100</f>
        <v>82.577319587628864</v>
      </c>
      <c r="Q24" s="187">
        <f t="shared" si="2"/>
        <v>1.1599210266535045</v>
      </c>
      <c r="R24" s="184">
        <v>3521</v>
      </c>
      <c r="S24" s="187">
        <f>R24/'[3]Cuadro No.1_Nacimiento'!F23*100</f>
        <v>72.597938144329902</v>
      </c>
      <c r="T24" s="192">
        <v>3975</v>
      </c>
      <c r="U24" s="193">
        <v>4189</v>
      </c>
      <c r="V24" s="186">
        <f>T24/'[3]Cuadro No.1_Nacimiento'!F23*100</f>
        <v>81.958762886597938</v>
      </c>
      <c r="W24" s="196">
        <f t="shared" si="3"/>
        <v>5.1086178085461924</v>
      </c>
    </row>
    <row r="25" spans="1:26" s="252" customFormat="1" ht="30.75" customHeight="1" x14ac:dyDescent="0.25">
      <c r="A25" s="182" t="s">
        <v>37</v>
      </c>
      <c r="B25" s="184">
        <v>86</v>
      </c>
      <c r="C25" s="185">
        <v>105</v>
      </c>
      <c r="D25" s="186">
        <f>B25/'[3]Cuadro No.1_Nacimiento'!F24*100</f>
        <v>50.887573964497044</v>
      </c>
      <c r="E25" s="187">
        <f t="shared" si="1"/>
        <v>18.095238095238095</v>
      </c>
      <c r="F25" s="188">
        <v>91</v>
      </c>
      <c r="G25" s="258">
        <f>F25/'[3]Cuadro No.1_Nacimiento'!F24*100</f>
        <v>53.846153846153847</v>
      </c>
      <c r="H25" s="190">
        <v>80</v>
      </c>
      <c r="I25" s="191">
        <v>98</v>
      </c>
      <c r="J25" s="186">
        <f>H25/'[3]Cuadro No.1_Nacimiento'!F24*100</f>
        <v>47.337278106508876</v>
      </c>
      <c r="K25" s="187">
        <f t="shared" si="0"/>
        <v>18.367346938775512</v>
      </c>
      <c r="L25" s="184">
        <v>85</v>
      </c>
      <c r="M25" s="259">
        <f>L25/'[3]Cuadro No.1_Nacimiento'!F24*100</f>
        <v>50.295857988165679</v>
      </c>
      <c r="N25" s="190">
        <v>91</v>
      </c>
      <c r="O25" s="191">
        <v>85</v>
      </c>
      <c r="P25" s="186">
        <f>N25/'[3]Cuadro No.1_Nacimiento'!F24*100</f>
        <v>53.846153846153847</v>
      </c>
      <c r="Q25" s="187">
        <f t="shared" si="2"/>
        <v>-7.0588235294117645</v>
      </c>
      <c r="R25" s="184">
        <v>81</v>
      </c>
      <c r="S25" s="187">
        <f>R25/'[3]Cuadro No.1_Nacimiento'!F24*100</f>
        <v>47.928994082840234</v>
      </c>
      <c r="T25" s="192">
        <v>119</v>
      </c>
      <c r="U25" s="193">
        <v>102</v>
      </c>
      <c r="V25" s="186">
        <f>T25/'[3]Cuadro No.1_Nacimiento'!F24*100</f>
        <v>70.414201183431956</v>
      </c>
      <c r="W25" s="196">
        <f t="shared" si="3"/>
        <v>-16.666666666666664</v>
      </c>
    </row>
    <row r="26" spans="1:26" s="252" customFormat="1" ht="30.75" customHeight="1" x14ac:dyDescent="0.25">
      <c r="A26" s="182" t="s">
        <v>38</v>
      </c>
      <c r="B26" s="184">
        <v>88</v>
      </c>
      <c r="C26" s="185">
        <v>31</v>
      </c>
      <c r="D26" s="186">
        <f>B26/'[3]Cuadro No.1_Nacimiento'!F25*100</f>
        <v>157.14285714285714</v>
      </c>
      <c r="E26" s="187">
        <f t="shared" si="1"/>
        <v>-183.87096774193549</v>
      </c>
      <c r="F26" s="188">
        <v>67</v>
      </c>
      <c r="G26" s="258">
        <f>F26/'[3]Cuadro No.1_Nacimiento'!F25*100</f>
        <v>119.64285714285714</v>
      </c>
      <c r="H26" s="190">
        <v>83</v>
      </c>
      <c r="I26" s="191">
        <v>31</v>
      </c>
      <c r="J26" s="186">
        <f>H26/'[3]Cuadro No.1_Nacimiento'!F25*100</f>
        <v>148.21428571428572</v>
      </c>
      <c r="K26" s="187">
        <f t="shared" si="0"/>
        <v>-167.74193548387098</v>
      </c>
      <c r="L26" s="184">
        <v>63</v>
      </c>
      <c r="M26" s="259">
        <f>L26/'[3]Cuadro No.1_Nacimiento'!F25*100</f>
        <v>112.5</v>
      </c>
      <c r="N26" s="190">
        <v>55</v>
      </c>
      <c r="O26" s="191">
        <v>29</v>
      </c>
      <c r="P26" s="186">
        <f>N26/'[3]Cuadro No.1_Nacimiento'!F25*100</f>
        <v>98.214285714285708</v>
      </c>
      <c r="Q26" s="187">
        <f t="shared" si="2"/>
        <v>-89.65517241379311</v>
      </c>
      <c r="R26" s="184">
        <v>42</v>
      </c>
      <c r="S26" s="187">
        <f>R26/'[3]Cuadro No.1_Nacimiento'!F25*100</f>
        <v>75</v>
      </c>
      <c r="T26" s="192">
        <v>56</v>
      </c>
      <c r="U26" s="193">
        <v>29</v>
      </c>
      <c r="V26" s="186">
        <f>T26/'[3]Cuadro No.1_Nacimiento'!F25*100</f>
        <v>100</v>
      </c>
      <c r="W26" s="196">
        <f t="shared" si="3"/>
        <v>-93.103448275862064</v>
      </c>
    </row>
    <row r="27" spans="1:26" s="256" customFormat="1" ht="22.5" customHeight="1" x14ac:dyDescent="0.25">
      <c r="A27" s="174" t="s">
        <v>39</v>
      </c>
      <c r="B27" s="176">
        <f>SUM(B28:B40)</f>
        <v>6384</v>
      </c>
      <c r="C27" s="177">
        <f>SUM(C28:C40)</f>
        <v>7278</v>
      </c>
      <c r="D27" s="178">
        <f>B27/'[3]Cuadro No.1_Nacimiento'!F26*100</f>
        <v>78.775913129318852</v>
      </c>
      <c r="E27" s="179">
        <f t="shared" si="1"/>
        <v>12.283594394064304</v>
      </c>
      <c r="F27" s="176">
        <f>SUM(F28:F40)</f>
        <v>8286</v>
      </c>
      <c r="G27" s="180">
        <f>F27/'[3]Cuadro No.1_Nacimiento'!F26*100</f>
        <v>102.24580454096743</v>
      </c>
      <c r="H27" s="176">
        <f>SUM(H28:H40)</f>
        <v>6307</v>
      </c>
      <c r="I27" s="177">
        <f>SUM(I28:I40)</f>
        <v>7211</v>
      </c>
      <c r="J27" s="178">
        <f>H27/'[3]Cuadro No.1_Nacimiento'!F26*100</f>
        <v>77.825765054294166</v>
      </c>
      <c r="K27" s="179">
        <f t="shared" si="0"/>
        <v>12.536402718069617</v>
      </c>
      <c r="L27" s="176">
        <f>SUM(L28:L40)</f>
        <v>7809</v>
      </c>
      <c r="M27" s="179">
        <f>L27/'[3]Cuadro No.1_Nacimiento'!F26*100</f>
        <v>96.359822309970383</v>
      </c>
      <c r="N27" s="176">
        <f>SUM(N28:N40)</f>
        <v>6620</v>
      </c>
      <c r="O27" s="177">
        <f>SUM(O28:O40)</f>
        <v>7248</v>
      </c>
      <c r="P27" s="178">
        <f>N27/'[3]Cuadro No.1_Nacimiento'!F26*100</f>
        <v>81.688055281342542</v>
      </c>
      <c r="Q27" s="179">
        <f t="shared" si="2"/>
        <v>8.6644591611479029</v>
      </c>
      <c r="R27" s="176">
        <f>SUM(R28:R40)</f>
        <v>5399</v>
      </c>
      <c r="S27" s="179">
        <f>R27/'[3]Cuadro No.1_Nacimiento'!F26*100</f>
        <v>66.621421520236922</v>
      </c>
      <c r="T27" s="176">
        <f>SUM(T28:T40)</f>
        <v>6730</v>
      </c>
      <c r="U27" s="177">
        <f>SUM(U28:U40)</f>
        <v>7497</v>
      </c>
      <c r="V27" s="178">
        <f>T27/'[3]Cuadro No.1_Nacimiento'!F26*100</f>
        <v>83.045409674234946</v>
      </c>
      <c r="W27" s="181">
        <f t="shared" si="3"/>
        <v>10.230758970254769</v>
      </c>
      <c r="Z27" s="260"/>
    </row>
    <row r="28" spans="1:26" s="252" customFormat="1" ht="22.5" customHeight="1" x14ac:dyDescent="0.25">
      <c r="A28" s="182" t="s">
        <v>41</v>
      </c>
      <c r="B28" s="184">
        <v>901</v>
      </c>
      <c r="C28" s="185">
        <v>1069</v>
      </c>
      <c r="D28" s="186">
        <f>B28/'[3]Cuadro No.1_Nacimiento'!F27*100</f>
        <v>84.600938967136159</v>
      </c>
      <c r="E28" s="187">
        <f t="shared" si="1"/>
        <v>15.715622076707202</v>
      </c>
      <c r="F28" s="188">
        <v>1067</v>
      </c>
      <c r="G28" s="258">
        <f>F28/'[3]Cuadro No.1_Nacimiento'!F27*100</f>
        <v>100.18779342723005</v>
      </c>
      <c r="H28" s="190">
        <v>899</v>
      </c>
      <c r="I28" s="191">
        <v>1061</v>
      </c>
      <c r="J28" s="186">
        <f>H28/'[3]Cuadro No.1_Nacimiento'!F27*100</f>
        <v>84.413145539906097</v>
      </c>
      <c r="K28" s="187">
        <f t="shared" si="0"/>
        <v>15.268614514608862</v>
      </c>
      <c r="L28" s="184">
        <v>1019</v>
      </c>
      <c r="M28" s="259">
        <f>L28/'[3]Cuadro No.1_Nacimiento'!F27*100</f>
        <v>95.680751173708927</v>
      </c>
      <c r="N28" s="190">
        <v>962</v>
      </c>
      <c r="O28" s="191">
        <v>1084</v>
      </c>
      <c r="P28" s="186">
        <f>N28/'[3]Cuadro No.1_Nacimiento'!F27*100</f>
        <v>90.328638497652577</v>
      </c>
      <c r="Q28" s="187">
        <f t="shared" si="2"/>
        <v>11.254612546125461</v>
      </c>
      <c r="R28" s="184">
        <v>709</v>
      </c>
      <c r="S28" s="187">
        <f>R28/'[3]Cuadro No.1_Nacimiento'!F27*100</f>
        <v>66.572769953051647</v>
      </c>
      <c r="T28" s="192">
        <v>998</v>
      </c>
      <c r="U28" s="193">
        <v>1094</v>
      </c>
      <c r="V28" s="186">
        <f>T28/'[3]Cuadro No.1_Nacimiento'!F27*100</f>
        <v>93.708920187793439</v>
      </c>
      <c r="W28" s="196">
        <f t="shared" si="3"/>
        <v>8.7751371115173669</v>
      </c>
      <c r="Z28" s="261"/>
    </row>
    <row r="29" spans="1:26" s="252" customFormat="1" ht="22.5" customHeight="1" x14ac:dyDescent="0.25">
      <c r="A29" s="182" t="s">
        <v>49</v>
      </c>
      <c r="B29" s="184">
        <v>331</v>
      </c>
      <c r="C29" s="185">
        <v>343</v>
      </c>
      <c r="D29" s="186">
        <f>B29/'[3]Cuadro No.1_Nacimiento'!F28*100</f>
        <v>82.543640897755608</v>
      </c>
      <c r="E29" s="187">
        <f t="shared" si="1"/>
        <v>3.4985422740524781</v>
      </c>
      <c r="F29" s="188">
        <v>409</v>
      </c>
      <c r="G29" s="258">
        <f>F29/'[3]Cuadro No.1_Nacimiento'!F28*100</f>
        <v>101.99501246882794</v>
      </c>
      <c r="H29" s="190">
        <v>311</v>
      </c>
      <c r="I29" s="191">
        <v>334</v>
      </c>
      <c r="J29" s="186">
        <f>H29/'[3]Cuadro No.1_Nacimiento'!F28*100</f>
        <v>77.556109725685786</v>
      </c>
      <c r="K29" s="187">
        <f t="shared" si="0"/>
        <v>6.88622754491018</v>
      </c>
      <c r="L29" s="184">
        <v>386</v>
      </c>
      <c r="M29" s="259">
        <f>L29/'[3]Cuadro No.1_Nacimiento'!F28*100</f>
        <v>96.259351620947626</v>
      </c>
      <c r="N29" s="190">
        <v>333</v>
      </c>
      <c r="O29" s="191">
        <v>360</v>
      </c>
      <c r="P29" s="186">
        <f>N29/'[3]Cuadro No.1_Nacimiento'!F28*100</f>
        <v>83.042394014962596</v>
      </c>
      <c r="Q29" s="187">
        <f t="shared" si="2"/>
        <v>7.5</v>
      </c>
      <c r="R29" s="184">
        <v>346</v>
      </c>
      <c r="S29" s="187">
        <f>R29/'[3]Cuadro No.1_Nacimiento'!F28*100</f>
        <v>86.284289276807982</v>
      </c>
      <c r="T29" s="192">
        <v>345</v>
      </c>
      <c r="U29" s="193">
        <v>359</v>
      </c>
      <c r="V29" s="186">
        <f>T29/'[3]Cuadro No.1_Nacimiento'!F28*100</f>
        <v>86.034912718204495</v>
      </c>
      <c r="W29" s="196">
        <f t="shared" si="3"/>
        <v>3.8997214484679668</v>
      </c>
      <c r="Z29" s="262"/>
    </row>
    <row r="30" spans="1:26" s="252" customFormat="1" ht="22.5" customHeight="1" x14ac:dyDescent="0.25">
      <c r="A30" s="182" t="s">
        <v>44</v>
      </c>
      <c r="B30" s="184">
        <v>1227</v>
      </c>
      <c r="C30" s="185">
        <v>1414</v>
      </c>
      <c r="D30" s="186">
        <f>B30/'[3]Cuadro No.1_Nacimiento'!F29*100</f>
        <v>77.267002518891687</v>
      </c>
      <c r="E30" s="187">
        <f t="shared" si="1"/>
        <v>13.224893917963223</v>
      </c>
      <c r="F30" s="188">
        <v>1665</v>
      </c>
      <c r="G30" s="258">
        <f>F30/'[3]Cuadro No.1_Nacimiento'!F29*100</f>
        <v>104.84886649874055</v>
      </c>
      <c r="H30" s="190">
        <v>1231</v>
      </c>
      <c r="I30" s="191">
        <v>1416</v>
      </c>
      <c r="J30" s="186">
        <f>H30/'[3]Cuadro No.1_Nacimiento'!F29*100</f>
        <v>77.51889168765743</v>
      </c>
      <c r="K30" s="187">
        <f t="shared" si="0"/>
        <v>13.064971751412429</v>
      </c>
      <c r="L30" s="184">
        <v>1577</v>
      </c>
      <c r="M30" s="259">
        <f>L30/'[3]Cuadro No.1_Nacimiento'!F29*100</f>
        <v>99.307304785894203</v>
      </c>
      <c r="N30" s="190">
        <v>1260</v>
      </c>
      <c r="O30" s="191">
        <v>1393</v>
      </c>
      <c r="P30" s="186">
        <f>N30/'[3]Cuadro No.1_Nacimiento'!F29*100</f>
        <v>79.345088161209063</v>
      </c>
      <c r="Q30" s="187">
        <f t="shared" si="2"/>
        <v>9.5477386934673358</v>
      </c>
      <c r="R30" s="184">
        <v>887</v>
      </c>
      <c r="S30" s="187">
        <f>R30/'[3]Cuadro No.1_Nacimiento'!F29*100</f>
        <v>55.856423173803528</v>
      </c>
      <c r="T30" s="192">
        <v>1121</v>
      </c>
      <c r="U30" s="193">
        <v>1586</v>
      </c>
      <c r="V30" s="186">
        <f>T30/'[3]Cuadro No.1_Nacimiento'!F29*100</f>
        <v>70.591939546599491</v>
      </c>
      <c r="W30" s="196">
        <f t="shared" si="3"/>
        <v>29.319041614123581</v>
      </c>
    </row>
    <row r="31" spans="1:26" s="252" customFormat="1" ht="22.5" customHeight="1" x14ac:dyDescent="0.25">
      <c r="A31" s="182" t="s">
        <v>42</v>
      </c>
      <c r="B31" s="184">
        <v>203</v>
      </c>
      <c r="C31" s="185">
        <v>254</v>
      </c>
      <c r="D31" s="186">
        <f>B31/'[3]Cuadro No.1_Nacimiento'!F30*100</f>
        <v>70.486111111111114</v>
      </c>
      <c r="E31" s="187">
        <f t="shared" si="1"/>
        <v>20.078740157480315</v>
      </c>
      <c r="F31" s="188">
        <v>313</v>
      </c>
      <c r="G31" s="258">
        <f>F31/'[3]Cuadro No.1_Nacimiento'!F30*100</f>
        <v>108.68055555555556</v>
      </c>
      <c r="H31" s="190">
        <v>186</v>
      </c>
      <c r="I31" s="191">
        <v>248</v>
      </c>
      <c r="J31" s="186">
        <f>H31/'[3]Cuadro No.1_Nacimiento'!F30*100</f>
        <v>64.583333333333343</v>
      </c>
      <c r="K31" s="187">
        <f t="shared" si="0"/>
        <v>25</v>
      </c>
      <c r="L31" s="184">
        <v>297</v>
      </c>
      <c r="M31" s="259">
        <f>L31/'[3]Cuadro No.1_Nacimiento'!F30*100</f>
        <v>103.125</v>
      </c>
      <c r="N31" s="190">
        <v>210</v>
      </c>
      <c r="O31" s="191">
        <v>240</v>
      </c>
      <c r="P31" s="186">
        <f>N31/'[3]Cuadro No.1_Nacimiento'!F30*100</f>
        <v>72.916666666666657</v>
      </c>
      <c r="Q31" s="187">
        <f t="shared" si="2"/>
        <v>12.5</v>
      </c>
      <c r="R31" s="184">
        <v>206</v>
      </c>
      <c r="S31" s="187">
        <f>R31/'[3]Cuadro No.1_Nacimiento'!F30*100</f>
        <v>71.527777777777786</v>
      </c>
      <c r="T31" s="192">
        <v>232</v>
      </c>
      <c r="U31" s="193">
        <v>264</v>
      </c>
      <c r="V31" s="186">
        <f>T31/'[3]Cuadro No.1_Nacimiento'!F30*100</f>
        <v>80.555555555555557</v>
      </c>
      <c r="W31" s="196">
        <f t="shared" si="3"/>
        <v>12.121212121212121</v>
      </c>
    </row>
    <row r="32" spans="1:26" s="252" customFormat="1" ht="22.5" customHeight="1" x14ac:dyDescent="0.25">
      <c r="A32" s="182" t="s">
        <v>40</v>
      </c>
      <c r="B32" s="184">
        <v>203</v>
      </c>
      <c r="C32" s="185">
        <v>243</v>
      </c>
      <c r="D32" s="186">
        <f>B32/'[3]Cuadro No.1_Nacimiento'!F31*100</f>
        <v>74.087591240875923</v>
      </c>
      <c r="E32" s="187">
        <f t="shared" si="1"/>
        <v>16.460905349794238</v>
      </c>
      <c r="F32" s="188">
        <v>341</v>
      </c>
      <c r="G32" s="258">
        <f>F32/'[3]Cuadro No.1_Nacimiento'!F31*100</f>
        <v>124.45255474452554</v>
      </c>
      <c r="H32" s="190">
        <v>203</v>
      </c>
      <c r="I32" s="191">
        <v>245</v>
      </c>
      <c r="J32" s="186">
        <f>H32/'[3]Cuadro No.1_Nacimiento'!F31*100</f>
        <v>74.087591240875923</v>
      </c>
      <c r="K32" s="187">
        <f t="shared" si="0"/>
        <v>17.142857142857142</v>
      </c>
      <c r="L32" s="184">
        <v>330</v>
      </c>
      <c r="M32" s="259">
        <f>L32/'[3]Cuadro No.1_Nacimiento'!F31*100</f>
        <v>120.43795620437956</v>
      </c>
      <c r="N32" s="190">
        <v>222</v>
      </c>
      <c r="O32" s="191">
        <v>237</v>
      </c>
      <c r="P32" s="186">
        <f>N32/'[3]Cuadro No.1_Nacimiento'!F31*100</f>
        <v>81.021897810218974</v>
      </c>
      <c r="Q32" s="187">
        <f t="shared" si="2"/>
        <v>6.3291139240506329</v>
      </c>
      <c r="R32" s="184">
        <v>150</v>
      </c>
      <c r="S32" s="187">
        <f>R32/'[3]Cuadro No.1_Nacimiento'!F31*100</f>
        <v>54.744525547445257</v>
      </c>
      <c r="T32" s="192">
        <v>231</v>
      </c>
      <c r="U32" s="193">
        <v>234</v>
      </c>
      <c r="V32" s="186">
        <f>T32/'[3]Cuadro No.1_Nacimiento'!F31*100</f>
        <v>84.306569343065689</v>
      </c>
      <c r="W32" s="196">
        <f t="shared" si="3"/>
        <v>1.2820512820512819</v>
      </c>
    </row>
    <row r="33" spans="1:23" s="252" customFormat="1" ht="22.5" customHeight="1" x14ac:dyDescent="0.25">
      <c r="A33" s="182" t="s">
        <v>46</v>
      </c>
      <c r="B33" s="184">
        <v>366</v>
      </c>
      <c r="C33" s="185">
        <v>420</v>
      </c>
      <c r="D33" s="186">
        <f>B33/'[3]Cuadro No.1_Nacimiento'!F32*100</f>
        <v>70.249520153550861</v>
      </c>
      <c r="E33" s="187">
        <f t="shared" si="1"/>
        <v>12.857142857142856</v>
      </c>
      <c r="F33" s="188">
        <v>530</v>
      </c>
      <c r="G33" s="258">
        <f>F33/'[3]Cuadro No.1_Nacimiento'!F32*100</f>
        <v>101.7274472168906</v>
      </c>
      <c r="H33" s="190">
        <v>377</v>
      </c>
      <c r="I33" s="191">
        <v>418</v>
      </c>
      <c r="J33" s="186">
        <f>H33/'[3]Cuadro No.1_Nacimiento'!F32*100</f>
        <v>72.36084452975048</v>
      </c>
      <c r="K33" s="187">
        <f t="shared" si="0"/>
        <v>9.8086124401913874</v>
      </c>
      <c r="L33" s="184">
        <v>503</v>
      </c>
      <c r="M33" s="259">
        <f>L33/'[3]Cuadro No.1_Nacimiento'!F32*100</f>
        <v>96.545105566218808</v>
      </c>
      <c r="N33" s="190">
        <v>368</v>
      </c>
      <c r="O33" s="191">
        <v>416</v>
      </c>
      <c r="P33" s="186">
        <f>N33/'[3]Cuadro No.1_Nacimiento'!F32*100</f>
        <v>70.633397312859884</v>
      </c>
      <c r="Q33" s="187">
        <f t="shared" si="2"/>
        <v>11.538461538461538</v>
      </c>
      <c r="R33" s="184">
        <v>289</v>
      </c>
      <c r="S33" s="187">
        <f>R33/'[3]Cuadro No.1_Nacimiento'!F32*100</f>
        <v>55.470249520153544</v>
      </c>
      <c r="T33" s="192">
        <v>377</v>
      </c>
      <c r="U33" s="193">
        <v>423</v>
      </c>
      <c r="V33" s="186">
        <f>T33/'[3]Cuadro No.1_Nacimiento'!F32*100</f>
        <v>72.36084452975048</v>
      </c>
      <c r="W33" s="196">
        <f t="shared" si="3"/>
        <v>10.874704491725769</v>
      </c>
    </row>
    <row r="34" spans="1:23" s="252" customFormat="1" ht="22.5" customHeight="1" x14ac:dyDescent="0.25">
      <c r="A34" s="182" t="s">
        <v>45</v>
      </c>
      <c r="B34" s="184">
        <v>2281</v>
      </c>
      <c r="C34" s="185">
        <v>2570</v>
      </c>
      <c r="D34" s="186">
        <f>B34/'[3]Cuadro No.1_Nacimiento'!F33*100</f>
        <v>83.400365630712983</v>
      </c>
      <c r="E34" s="187">
        <f t="shared" si="1"/>
        <v>11.245136186770429</v>
      </c>
      <c r="F34" s="188">
        <v>2746</v>
      </c>
      <c r="G34" s="258">
        <f>F34/'[3]Cuadro No.1_Nacimiento'!F33*100</f>
        <v>100.40219378427788</v>
      </c>
      <c r="H34" s="190">
        <v>2234</v>
      </c>
      <c r="I34" s="191">
        <v>2545</v>
      </c>
      <c r="J34" s="186">
        <f>H34/'[3]Cuadro No.1_Nacimiento'!F33*100</f>
        <v>81.681901279707489</v>
      </c>
      <c r="K34" s="187">
        <f t="shared" si="0"/>
        <v>12.220039292730844</v>
      </c>
      <c r="L34" s="184">
        <v>2557</v>
      </c>
      <c r="M34" s="259">
        <f>L34/'[3]Cuadro No.1_Nacimiento'!F33*100</f>
        <v>93.491773308957946</v>
      </c>
      <c r="N34" s="190">
        <v>2379</v>
      </c>
      <c r="O34" s="191">
        <v>2559</v>
      </c>
      <c r="P34" s="186">
        <f>N34/'[3]Cuadro No.1_Nacimiento'!F33*100</f>
        <v>86.983546617915906</v>
      </c>
      <c r="Q34" s="187">
        <f t="shared" si="2"/>
        <v>7.0339976553341153</v>
      </c>
      <c r="R34" s="184">
        <v>1984</v>
      </c>
      <c r="S34" s="187">
        <f>R34/'[3]Cuadro No.1_Nacimiento'!F33*100</f>
        <v>72.541133455210243</v>
      </c>
      <c r="T34" s="192">
        <v>2491</v>
      </c>
      <c r="U34" s="193">
        <v>2575</v>
      </c>
      <c r="V34" s="186">
        <f>T34/'[3]Cuadro No.1_Nacimiento'!F33*100</f>
        <v>91.078610603290684</v>
      </c>
      <c r="W34" s="196">
        <f t="shared" si="3"/>
        <v>3.262135922330097</v>
      </c>
    </row>
    <row r="35" spans="1:23" s="252" customFormat="1" ht="22.5" customHeight="1" x14ac:dyDescent="0.25">
      <c r="A35" s="182" t="s">
        <v>43</v>
      </c>
      <c r="B35" s="184">
        <v>383</v>
      </c>
      <c r="C35" s="185">
        <v>413</v>
      </c>
      <c r="D35" s="186">
        <f>B35/'[3]Cuadro No.1_Nacimiento'!F34*100</f>
        <v>71.722846441947567</v>
      </c>
      <c r="E35" s="187">
        <f t="shared" si="1"/>
        <v>7.2639225181598057</v>
      </c>
      <c r="F35" s="188">
        <v>472</v>
      </c>
      <c r="G35" s="258">
        <f>F35/'[3]Cuadro No.1_Nacimiento'!F34*100</f>
        <v>88.389513108614238</v>
      </c>
      <c r="H35" s="190">
        <v>384</v>
      </c>
      <c r="I35" s="191">
        <v>402</v>
      </c>
      <c r="J35" s="186">
        <f>H35/'[3]Cuadro No.1_Nacimiento'!F34*100</f>
        <v>71.910112359550567</v>
      </c>
      <c r="K35" s="187">
        <f t="shared" si="0"/>
        <v>4.4776119402985071</v>
      </c>
      <c r="L35" s="184">
        <v>432</v>
      </c>
      <c r="M35" s="259">
        <f>L35/'[3]Cuadro No.1_Nacimiento'!F34*100</f>
        <v>80.898876404494374</v>
      </c>
      <c r="N35" s="190">
        <v>392</v>
      </c>
      <c r="O35" s="191">
        <v>414</v>
      </c>
      <c r="P35" s="186">
        <f>N35/'[3]Cuadro No.1_Nacimiento'!F34*100</f>
        <v>73.408239700374537</v>
      </c>
      <c r="Q35" s="187">
        <f t="shared" si="2"/>
        <v>5.3140096618357484</v>
      </c>
      <c r="R35" s="184">
        <v>366</v>
      </c>
      <c r="S35" s="187">
        <f>R35/'[3]Cuadro No.1_Nacimiento'!F34*100</f>
        <v>68.539325842696627</v>
      </c>
      <c r="T35" s="192">
        <v>426</v>
      </c>
      <c r="U35" s="193">
        <v>415</v>
      </c>
      <c r="V35" s="186">
        <f>T35/'[3]Cuadro No.1_Nacimiento'!F34*100</f>
        <v>79.775280898876403</v>
      </c>
      <c r="W35" s="196">
        <f t="shared" si="3"/>
        <v>-2.6506024096385543</v>
      </c>
    </row>
    <row r="36" spans="1:23" s="252" customFormat="1" ht="22.5" customHeight="1" x14ac:dyDescent="0.25">
      <c r="A36" s="182" t="s">
        <v>47</v>
      </c>
      <c r="B36" s="184">
        <v>98</v>
      </c>
      <c r="C36" s="185">
        <v>104</v>
      </c>
      <c r="D36" s="186">
        <f>B36/'[3]Cuadro No.1_Nacimiento'!F35*100</f>
        <v>66.666666666666657</v>
      </c>
      <c r="E36" s="187">
        <f t="shared" si="1"/>
        <v>5.7692307692307692</v>
      </c>
      <c r="F36" s="188">
        <v>152</v>
      </c>
      <c r="G36" s="258">
        <f>F36/'[3]Cuadro No.1_Nacimiento'!F35*100</f>
        <v>103.4013605442177</v>
      </c>
      <c r="H36" s="190">
        <v>99</v>
      </c>
      <c r="I36" s="191">
        <v>104</v>
      </c>
      <c r="J36" s="186">
        <f>H36/'[3]Cuadro No.1_Nacimiento'!F35*100</f>
        <v>67.346938775510196</v>
      </c>
      <c r="K36" s="187">
        <f t="shared" si="0"/>
        <v>4.8076923076923084</v>
      </c>
      <c r="L36" s="184">
        <v>144</v>
      </c>
      <c r="M36" s="259">
        <f>L36/'[3]Cuadro No.1_Nacimiento'!F35*100</f>
        <v>97.959183673469383</v>
      </c>
      <c r="N36" s="190">
        <v>111</v>
      </c>
      <c r="O36" s="191">
        <v>107</v>
      </c>
      <c r="P36" s="186">
        <f>N36/'[3]Cuadro No.1_Nacimiento'!F35*100</f>
        <v>75.510204081632651</v>
      </c>
      <c r="Q36" s="187">
        <f t="shared" si="2"/>
        <v>-3.7383177570093453</v>
      </c>
      <c r="R36" s="184">
        <v>93</v>
      </c>
      <c r="S36" s="187">
        <f>R36/'[3]Cuadro No.1_Nacimiento'!F35*100</f>
        <v>63.265306122448983</v>
      </c>
      <c r="T36" s="192">
        <v>112</v>
      </c>
      <c r="U36" s="193">
        <v>109</v>
      </c>
      <c r="V36" s="186">
        <f>T36/'[3]Cuadro No.1_Nacimiento'!F35*100</f>
        <v>76.19047619047619</v>
      </c>
      <c r="W36" s="196">
        <f t="shared" si="3"/>
        <v>-2.7522935779816518</v>
      </c>
    </row>
    <row r="37" spans="1:23" s="252" customFormat="1" ht="22.5" customHeight="1" x14ac:dyDescent="0.25">
      <c r="A37" s="182" t="s">
        <v>51</v>
      </c>
      <c r="B37" s="184">
        <v>94</v>
      </c>
      <c r="C37" s="185">
        <v>104</v>
      </c>
      <c r="D37" s="186">
        <f>B37/'[3]Cuadro No.1_Nacimiento'!F36*100</f>
        <v>68.115942028985515</v>
      </c>
      <c r="E37" s="187">
        <f t="shared" si="1"/>
        <v>9.6153846153846168</v>
      </c>
      <c r="F37" s="188">
        <v>134</v>
      </c>
      <c r="G37" s="258">
        <f>F37/'[3]Cuadro No.1_Nacimiento'!F36*100</f>
        <v>97.101449275362313</v>
      </c>
      <c r="H37" s="190">
        <v>93</v>
      </c>
      <c r="I37" s="191">
        <v>103</v>
      </c>
      <c r="J37" s="186">
        <f>H37/'[3]Cuadro No.1_Nacimiento'!F36*100</f>
        <v>67.391304347826093</v>
      </c>
      <c r="K37" s="187">
        <f t="shared" si="0"/>
        <v>9.7087378640776691</v>
      </c>
      <c r="L37" s="184">
        <v>129</v>
      </c>
      <c r="M37" s="259">
        <f>L37/'[3]Cuadro No.1_Nacimiento'!F36*100</f>
        <v>93.478260869565219</v>
      </c>
      <c r="N37" s="190">
        <v>93</v>
      </c>
      <c r="O37" s="191">
        <v>101</v>
      </c>
      <c r="P37" s="186">
        <f>N37/'[3]Cuadro No.1_Nacimiento'!F36*100</f>
        <v>67.391304347826093</v>
      </c>
      <c r="Q37" s="187">
        <f t="shared" si="2"/>
        <v>7.9207920792079207</v>
      </c>
      <c r="R37" s="184">
        <v>84</v>
      </c>
      <c r="S37" s="187">
        <f>R37/'[3]Cuadro No.1_Nacimiento'!F36*100</f>
        <v>60.869565217391312</v>
      </c>
      <c r="T37" s="192">
        <v>95</v>
      </c>
      <c r="U37" s="193">
        <v>102</v>
      </c>
      <c r="V37" s="186">
        <f>T37/'[3]Cuadro No.1_Nacimiento'!F36*100</f>
        <v>68.840579710144922</v>
      </c>
      <c r="W37" s="196">
        <f t="shared" si="3"/>
        <v>6.8627450980392162</v>
      </c>
    </row>
    <row r="38" spans="1:23" s="252" customFormat="1" ht="22.5" customHeight="1" x14ac:dyDescent="0.25">
      <c r="A38" s="182" t="s">
        <v>50</v>
      </c>
      <c r="B38" s="184">
        <v>76</v>
      </c>
      <c r="C38" s="185">
        <v>99</v>
      </c>
      <c r="D38" s="186">
        <f>B38/'[3]Cuadro No.1_Nacimiento'!F37*100</f>
        <v>69.090909090909093</v>
      </c>
      <c r="E38" s="187">
        <f t="shared" si="1"/>
        <v>23.232323232323232</v>
      </c>
      <c r="F38" s="188">
        <v>149</v>
      </c>
      <c r="G38" s="258">
        <f>F38/'[3]Cuadro No.1_Nacimiento'!F37*100</f>
        <v>135.45454545454544</v>
      </c>
      <c r="H38" s="190">
        <v>79</v>
      </c>
      <c r="I38" s="191">
        <v>101</v>
      </c>
      <c r="J38" s="186">
        <f>H38/'[3]Cuadro No.1_Nacimiento'!F37*100</f>
        <v>71.818181818181813</v>
      </c>
      <c r="K38" s="187">
        <f t="shared" si="0"/>
        <v>21.782178217821784</v>
      </c>
      <c r="L38" s="184">
        <v>146</v>
      </c>
      <c r="M38" s="259">
        <f>L38/'[3]Cuadro No.1_Nacimiento'!F37*100</f>
        <v>132.72727272727275</v>
      </c>
      <c r="N38" s="190">
        <v>75</v>
      </c>
      <c r="O38" s="191">
        <v>96</v>
      </c>
      <c r="P38" s="186">
        <f>N38/'[3]Cuadro No.1_Nacimiento'!F37*100</f>
        <v>68.181818181818173</v>
      </c>
      <c r="Q38" s="187">
        <f t="shared" si="2"/>
        <v>21.875</v>
      </c>
      <c r="R38" s="184">
        <v>80</v>
      </c>
      <c r="S38" s="187">
        <f>R38/'[3]Cuadro No.1_Nacimiento'!F37*100</f>
        <v>72.727272727272734</v>
      </c>
      <c r="T38" s="192">
        <v>84</v>
      </c>
      <c r="U38" s="193">
        <v>95</v>
      </c>
      <c r="V38" s="186">
        <f>T38/'[3]Cuadro No.1_Nacimiento'!F37*100</f>
        <v>76.363636363636374</v>
      </c>
      <c r="W38" s="196">
        <f t="shared" si="3"/>
        <v>11.578947368421053</v>
      </c>
    </row>
    <row r="39" spans="1:23" s="252" customFormat="1" ht="22.5" customHeight="1" x14ac:dyDescent="0.25">
      <c r="A39" s="182" t="s">
        <v>48</v>
      </c>
      <c r="B39" s="184">
        <v>75</v>
      </c>
      <c r="C39" s="185">
        <v>67</v>
      </c>
      <c r="D39" s="186">
        <f>B39/'[3]Cuadro No.1_Nacimiento'!F38*100</f>
        <v>117.1875</v>
      </c>
      <c r="E39" s="187">
        <f t="shared" si="1"/>
        <v>-11.940298507462686</v>
      </c>
      <c r="F39" s="188">
        <v>77</v>
      </c>
      <c r="G39" s="258">
        <f>F39/'[3]Cuadro No.1_Nacimiento'!F38*100</f>
        <v>120.3125</v>
      </c>
      <c r="H39" s="190">
        <v>75</v>
      </c>
      <c r="I39" s="191">
        <v>66</v>
      </c>
      <c r="J39" s="186">
        <f>H39/'[3]Cuadro No.1_Nacimiento'!F38*100</f>
        <v>117.1875</v>
      </c>
      <c r="K39" s="187">
        <f t="shared" si="0"/>
        <v>-13.636363636363635</v>
      </c>
      <c r="L39" s="184">
        <v>75</v>
      </c>
      <c r="M39" s="259">
        <f>L39/'[3]Cuadro No.1_Nacimiento'!F38*100</f>
        <v>117.1875</v>
      </c>
      <c r="N39" s="190">
        <v>71</v>
      </c>
      <c r="O39" s="191">
        <v>64</v>
      </c>
      <c r="P39" s="186">
        <f>N39/'[3]Cuadro No.1_Nacimiento'!F38*100</f>
        <v>110.9375</v>
      </c>
      <c r="Q39" s="187">
        <f t="shared" si="2"/>
        <v>-10.9375</v>
      </c>
      <c r="R39" s="184">
        <v>66</v>
      </c>
      <c r="S39" s="187">
        <f>R39/'[3]Cuadro No.1_Nacimiento'!F38*100</f>
        <v>103.125</v>
      </c>
      <c r="T39" s="192">
        <v>70</v>
      </c>
      <c r="U39" s="193">
        <v>67</v>
      </c>
      <c r="V39" s="186">
        <f>T39/'[3]Cuadro No.1_Nacimiento'!F38*100</f>
        <v>109.375</v>
      </c>
      <c r="W39" s="196">
        <f t="shared" si="3"/>
        <v>-4.4776119402985071</v>
      </c>
    </row>
    <row r="40" spans="1:23" s="252" customFormat="1" ht="22.5" customHeight="1" x14ac:dyDescent="0.25">
      <c r="A40" s="182" t="s">
        <v>52</v>
      </c>
      <c r="B40" s="184">
        <v>146</v>
      </c>
      <c r="C40" s="185">
        <v>178</v>
      </c>
      <c r="D40" s="186">
        <f>B40/'[3]Cuadro No.1_Nacimiento'!F39*100</f>
        <v>61.087866108786613</v>
      </c>
      <c r="E40" s="187">
        <f t="shared" si="1"/>
        <v>17.977528089887642</v>
      </c>
      <c r="F40" s="188">
        <v>231</v>
      </c>
      <c r="G40" s="258">
        <f>F40/'[3]Cuadro No.1_Nacimiento'!F39*100</f>
        <v>96.652719665271974</v>
      </c>
      <c r="H40" s="190">
        <v>136</v>
      </c>
      <c r="I40" s="191">
        <v>168</v>
      </c>
      <c r="J40" s="186">
        <f>H40/'[3]Cuadro No.1_Nacimiento'!F39*100</f>
        <v>56.903765690376574</v>
      </c>
      <c r="K40" s="187">
        <f t="shared" si="0"/>
        <v>19.047619047619047</v>
      </c>
      <c r="L40" s="184">
        <v>214</v>
      </c>
      <c r="M40" s="259">
        <f>L40/'[3]Cuadro No.1_Nacimiento'!F39*100</f>
        <v>89.539748953974893</v>
      </c>
      <c r="N40" s="190">
        <v>144</v>
      </c>
      <c r="O40" s="191">
        <v>177</v>
      </c>
      <c r="P40" s="186">
        <f>N40/'[3]Cuadro No.1_Nacimiento'!F39*100</f>
        <v>60.251046025104607</v>
      </c>
      <c r="Q40" s="187">
        <f t="shared" si="2"/>
        <v>18.64406779661017</v>
      </c>
      <c r="R40" s="184">
        <v>139</v>
      </c>
      <c r="S40" s="187">
        <f>R40/'[3]Cuadro No.1_Nacimiento'!F39*100</f>
        <v>58.158995815899587</v>
      </c>
      <c r="T40" s="192">
        <v>148</v>
      </c>
      <c r="U40" s="193">
        <v>174</v>
      </c>
      <c r="V40" s="186">
        <f>T40/'[3]Cuadro No.1_Nacimiento'!F39*100</f>
        <v>61.924686192468613</v>
      </c>
      <c r="W40" s="196">
        <f t="shared" si="3"/>
        <v>14.942528735632186</v>
      </c>
    </row>
    <row r="41" spans="1:23" s="256" customFormat="1" ht="22.5" customHeight="1" x14ac:dyDescent="0.25">
      <c r="A41" s="174" t="s">
        <v>53</v>
      </c>
      <c r="B41" s="176">
        <f>SUM(B42:B45)</f>
        <v>1065</v>
      </c>
      <c r="C41" s="177">
        <f>SUM(C42:C45)</f>
        <v>1329</v>
      </c>
      <c r="D41" s="178">
        <f>B41/'[3]Cuadro No.1_Nacimiento'!F40*100</f>
        <v>81.111957349581104</v>
      </c>
      <c r="E41" s="179">
        <f t="shared" si="1"/>
        <v>19.864559819413092</v>
      </c>
      <c r="F41" s="176">
        <f>SUM(F42:F45)</f>
        <v>1241</v>
      </c>
      <c r="G41" s="180">
        <f>F41/'[3]Cuadro No.1_Nacimiento'!F40*100</f>
        <v>94.516374714394516</v>
      </c>
      <c r="H41" s="176">
        <f>SUM(H42:H45)</f>
        <v>1067</v>
      </c>
      <c r="I41" s="177">
        <f>SUM(I42:I45)</f>
        <v>1305</v>
      </c>
      <c r="J41" s="178">
        <f>H41/'[3]Cuadro No.1_Nacimiento'!F40*100</f>
        <v>81.26428027418126</v>
      </c>
      <c r="K41" s="179">
        <f t="shared" si="0"/>
        <v>18.237547892720308</v>
      </c>
      <c r="L41" s="176">
        <f>SUM(L42:L45)</f>
        <v>840</v>
      </c>
      <c r="M41" s="179">
        <f>L41/'[3]Cuadro No.1_Nacimiento'!F40*100</f>
        <v>63.97562833206397</v>
      </c>
      <c r="N41" s="176">
        <f>SUM(N42:N45)</f>
        <v>1152</v>
      </c>
      <c r="O41" s="177">
        <f>SUM(O42:O45)</f>
        <v>1288</v>
      </c>
      <c r="P41" s="178">
        <f>N41/'[3]Cuadro No.1_Nacimiento'!F40*100</f>
        <v>87.738004569687732</v>
      </c>
      <c r="Q41" s="179">
        <f t="shared" si="2"/>
        <v>10.559006211180124</v>
      </c>
      <c r="R41" s="176">
        <f>SUM(R42:R45)</f>
        <v>1119</v>
      </c>
      <c r="S41" s="179">
        <f>R41/'[3]Cuadro No.1_Nacimiento'!F40*100</f>
        <v>85.224676313785224</v>
      </c>
      <c r="T41" s="176">
        <f>SUM(T42:T45)</f>
        <v>1264</v>
      </c>
      <c r="U41" s="177">
        <f>SUM(U42:U45)</f>
        <v>1288</v>
      </c>
      <c r="V41" s="178">
        <f>T41/'[3]Cuadro No.1_Nacimiento'!F40*100</f>
        <v>96.268088347296271</v>
      </c>
      <c r="W41" s="181">
        <f t="shared" si="3"/>
        <v>1.8633540372670807</v>
      </c>
    </row>
    <row r="42" spans="1:23" s="252" customFormat="1" ht="22.5" customHeight="1" x14ac:dyDescent="0.25">
      <c r="A42" s="182" t="s">
        <v>54</v>
      </c>
      <c r="B42" s="184">
        <v>542</v>
      </c>
      <c r="C42" s="185">
        <v>626</v>
      </c>
      <c r="D42" s="186">
        <f>B42/'[3]Cuadro No.1_Nacimiento'!F41*100</f>
        <v>82.245827010622151</v>
      </c>
      <c r="E42" s="187">
        <f t="shared" si="1"/>
        <v>13.418530351437699</v>
      </c>
      <c r="F42" s="188">
        <v>707</v>
      </c>
      <c r="G42" s="258">
        <f>F42/'[3]Cuadro No.1_Nacimiento'!F41*100</f>
        <v>107.28376327769347</v>
      </c>
      <c r="H42" s="190">
        <v>534</v>
      </c>
      <c r="I42" s="191">
        <v>615</v>
      </c>
      <c r="J42" s="186">
        <f>H42/'[3]Cuadro No.1_Nacimiento'!F41*100</f>
        <v>81.031866464339913</v>
      </c>
      <c r="K42" s="187">
        <f t="shared" si="0"/>
        <v>13.170731707317074</v>
      </c>
      <c r="L42" s="184">
        <v>544</v>
      </c>
      <c r="M42" s="259">
        <f>L42/'[3]Cuadro No.1_Nacimiento'!F41*100</f>
        <v>82.54931714719271</v>
      </c>
      <c r="N42" s="190">
        <v>555</v>
      </c>
      <c r="O42" s="191">
        <v>615</v>
      </c>
      <c r="P42" s="186">
        <f>N42/'[3]Cuadro No.1_Nacimiento'!F41*100</f>
        <v>84.2185128983308</v>
      </c>
      <c r="Q42" s="187">
        <f t="shared" si="2"/>
        <v>9.7560975609756095</v>
      </c>
      <c r="R42" s="184">
        <v>534</v>
      </c>
      <c r="S42" s="187">
        <f>R42/'[3]Cuadro No.1_Nacimiento'!F41*100</f>
        <v>81.031866464339913</v>
      </c>
      <c r="T42" s="192">
        <v>602</v>
      </c>
      <c r="U42" s="193">
        <v>624</v>
      </c>
      <c r="V42" s="186">
        <f>T42/'[3]Cuadro No.1_Nacimiento'!F41*100</f>
        <v>91.350531107739002</v>
      </c>
      <c r="W42" s="196">
        <f t="shared" si="3"/>
        <v>3.5256410256410255</v>
      </c>
    </row>
    <row r="43" spans="1:23" s="252" customFormat="1" ht="22.5" customHeight="1" x14ac:dyDescent="0.25">
      <c r="A43" s="182" t="s">
        <v>55</v>
      </c>
      <c r="B43" s="184">
        <v>364</v>
      </c>
      <c r="C43" s="185">
        <v>459</v>
      </c>
      <c r="D43" s="186">
        <f>B43/'[3]Cuadro No.1_Nacimiento'!F42*100</f>
        <v>86.255924170616112</v>
      </c>
      <c r="E43" s="187">
        <f t="shared" si="1"/>
        <v>20.697167755991288</v>
      </c>
      <c r="F43" s="188">
        <v>326</v>
      </c>
      <c r="G43" s="258">
        <f>F43/'[3]Cuadro No.1_Nacimiento'!F42*100</f>
        <v>77.251184834123222</v>
      </c>
      <c r="H43" s="190">
        <v>365</v>
      </c>
      <c r="I43" s="191">
        <v>453</v>
      </c>
      <c r="J43" s="186">
        <f>H43/'[3]Cuadro No.1_Nacimiento'!F42*100</f>
        <v>86.492890995260666</v>
      </c>
      <c r="K43" s="187">
        <f t="shared" si="0"/>
        <v>19.426048565121413</v>
      </c>
      <c r="L43" s="184">
        <v>197</v>
      </c>
      <c r="M43" s="259">
        <f>L43/'[3]Cuadro No.1_Nacimiento'!F42*100</f>
        <v>46.682464454976305</v>
      </c>
      <c r="N43" s="190">
        <v>430</v>
      </c>
      <c r="O43" s="191">
        <v>439</v>
      </c>
      <c r="P43" s="186">
        <f>N43/'[3]Cuadro No.1_Nacimiento'!F42*100</f>
        <v>101.89573459715639</v>
      </c>
      <c r="Q43" s="187">
        <f t="shared" si="2"/>
        <v>2.0501138952164011</v>
      </c>
      <c r="R43" s="184">
        <v>402</v>
      </c>
      <c r="S43" s="187">
        <f>R43/'[3]Cuadro No.1_Nacimiento'!F42*100</f>
        <v>95.260663507109001</v>
      </c>
      <c r="T43" s="192">
        <v>461</v>
      </c>
      <c r="U43" s="193">
        <v>440</v>
      </c>
      <c r="V43" s="186">
        <f>T43/'[3]Cuadro No.1_Nacimiento'!F42*100</f>
        <v>109.24170616113744</v>
      </c>
      <c r="W43" s="196">
        <f t="shared" si="3"/>
        <v>-4.7727272727272734</v>
      </c>
    </row>
    <row r="44" spans="1:23" s="252" customFormat="1" ht="22.5" customHeight="1" x14ac:dyDescent="0.25">
      <c r="A44" s="182" t="s">
        <v>56</v>
      </c>
      <c r="B44" s="184">
        <v>113</v>
      </c>
      <c r="C44" s="185">
        <v>184</v>
      </c>
      <c r="D44" s="186">
        <f>B44/'[3]Cuadro No.1_Nacimiento'!F43*100</f>
        <v>65.697674418604649</v>
      </c>
      <c r="E44" s="187">
        <f t="shared" si="1"/>
        <v>38.586956521739133</v>
      </c>
      <c r="F44" s="188">
        <v>143</v>
      </c>
      <c r="G44" s="258">
        <f>F44/'[3]Cuadro No.1_Nacimiento'!F43*100</f>
        <v>83.139534883720927</v>
      </c>
      <c r="H44" s="190">
        <v>114</v>
      </c>
      <c r="I44" s="191">
        <v>177</v>
      </c>
      <c r="J44" s="186">
        <f>H44/'[3]Cuadro No.1_Nacimiento'!F43*100</f>
        <v>66.279069767441854</v>
      </c>
      <c r="K44" s="187">
        <f t="shared" si="0"/>
        <v>35.593220338983052</v>
      </c>
      <c r="L44" s="184">
        <v>64</v>
      </c>
      <c r="M44" s="259">
        <f>L44/'[3]Cuadro No.1_Nacimiento'!F43*100</f>
        <v>37.209302325581397</v>
      </c>
      <c r="N44" s="190">
        <v>118</v>
      </c>
      <c r="O44" s="191">
        <v>174</v>
      </c>
      <c r="P44" s="186">
        <f>N44/'[3]Cuadro No.1_Nacimiento'!F43*100</f>
        <v>68.604651162790702</v>
      </c>
      <c r="Q44" s="187">
        <f t="shared" si="2"/>
        <v>32.183908045977013</v>
      </c>
      <c r="R44" s="184">
        <v>136</v>
      </c>
      <c r="S44" s="187">
        <f>R44/'[3]Cuadro No.1_Nacimiento'!F43*100</f>
        <v>79.069767441860463</v>
      </c>
      <c r="T44" s="192">
        <v>144</v>
      </c>
      <c r="U44" s="193">
        <v>158</v>
      </c>
      <c r="V44" s="186">
        <f>T44/'[3]Cuadro No.1_Nacimiento'!F43*100</f>
        <v>83.720930232558146</v>
      </c>
      <c r="W44" s="196">
        <f t="shared" si="3"/>
        <v>8.8607594936708853</v>
      </c>
    </row>
    <row r="45" spans="1:23" s="252" customFormat="1" ht="22.5" customHeight="1" x14ac:dyDescent="0.25">
      <c r="A45" s="182" t="s">
        <v>57</v>
      </c>
      <c r="B45" s="184">
        <v>46</v>
      </c>
      <c r="C45" s="185">
        <v>60</v>
      </c>
      <c r="D45" s="186">
        <f>B45/'[3]Cuadro No.1_Nacimiento'!F44*100</f>
        <v>76.666666666666671</v>
      </c>
      <c r="E45" s="187">
        <f t="shared" si="1"/>
        <v>23.333333333333332</v>
      </c>
      <c r="F45" s="188">
        <v>65</v>
      </c>
      <c r="G45" s="258">
        <f>F45/'[3]Cuadro No.1_Nacimiento'!F44*100</f>
        <v>108.33333333333333</v>
      </c>
      <c r="H45" s="190">
        <v>54</v>
      </c>
      <c r="I45" s="191">
        <v>60</v>
      </c>
      <c r="J45" s="186">
        <f>H45/'[3]Cuadro No.1_Nacimiento'!F44*100</f>
        <v>90</v>
      </c>
      <c r="K45" s="187">
        <f t="shared" si="0"/>
        <v>10</v>
      </c>
      <c r="L45" s="184">
        <v>35</v>
      </c>
      <c r="M45" s="259">
        <f>L45/'[3]Cuadro No.1_Nacimiento'!F44*100</f>
        <v>58.333333333333336</v>
      </c>
      <c r="N45" s="190">
        <v>49</v>
      </c>
      <c r="O45" s="191">
        <v>60</v>
      </c>
      <c r="P45" s="186">
        <f>N45/'[3]Cuadro No.1_Nacimiento'!F44*100</f>
        <v>81.666666666666671</v>
      </c>
      <c r="Q45" s="187">
        <f t="shared" si="2"/>
        <v>18.333333333333332</v>
      </c>
      <c r="R45" s="184">
        <v>47</v>
      </c>
      <c r="S45" s="187">
        <f>R45/'[3]Cuadro No.1_Nacimiento'!F44*100</f>
        <v>78.333333333333329</v>
      </c>
      <c r="T45" s="192">
        <v>57</v>
      </c>
      <c r="U45" s="193">
        <v>66</v>
      </c>
      <c r="V45" s="186">
        <f>T45/'[3]Cuadro No.1_Nacimiento'!F44*100</f>
        <v>95</v>
      </c>
      <c r="W45" s="196">
        <f t="shared" si="3"/>
        <v>13.636363636363635</v>
      </c>
    </row>
    <row r="46" spans="1:23" s="256" customFormat="1" ht="22.5" customHeight="1" x14ac:dyDescent="0.25">
      <c r="A46" s="174" t="s">
        <v>58</v>
      </c>
      <c r="B46" s="176">
        <f>SUM(B47:B53)</f>
        <v>1450</v>
      </c>
      <c r="C46" s="177">
        <f>SUM(C47:C53)</f>
        <v>1562</v>
      </c>
      <c r="D46" s="178">
        <f>B46/'[3]Cuadro No.1_Nacimiento'!F45*100</f>
        <v>86.053412462908014</v>
      </c>
      <c r="E46" s="179">
        <f t="shared" si="1"/>
        <v>7.1702944942381563</v>
      </c>
      <c r="F46" s="176">
        <f>SUM(F47:F53)</f>
        <v>1567</v>
      </c>
      <c r="G46" s="180">
        <f>F46/'[3]Cuadro No.1_Nacimiento'!F45*100</f>
        <v>92.997032640949556</v>
      </c>
      <c r="H46" s="176">
        <f>SUM(H47:H53)</f>
        <v>1432</v>
      </c>
      <c r="I46" s="177">
        <f>SUM(I47:I53)</f>
        <v>1535</v>
      </c>
      <c r="J46" s="178">
        <f>H46/'[3]Cuadro No.1_Nacimiento'!F45*100</f>
        <v>84.985163204747778</v>
      </c>
      <c r="K46" s="179">
        <f t="shared" si="0"/>
        <v>6.7100977198697063</v>
      </c>
      <c r="L46" s="176">
        <f>SUM(L47:L53)</f>
        <v>1486</v>
      </c>
      <c r="M46" s="179">
        <f>L46/'[3]Cuadro No.1_Nacimiento'!F45*100</f>
        <v>88.189910979228486</v>
      </c>
      <c r="N46" s="176">
        <f>SUM(N47:N53)</f>
        <v>1496</v>
      </c>
      <c r="O46" s="177">
        <f>SUM(O47:O53)</f>
        <v>1578</v>
      </c>
      <c r="P46" s="178">
        <f>N46/'[3]Cuadro No.1_Nacimiento'!F45*100</f>
        <v>88.783382789317514</v>
      </c>
      <c r="Q46" s="179">
        <f t="shared" si="2"/>
        <v>5.1964512040557667</v>
      </c>
      <c r="R46" s="176">
        <f>SUM(R47:R53)</f>
        <v>1136</v>
      </c>
      <c r="S46" s="179">
        <f>R46/'[3]Cuadro No.1_Nacimiento'!F45*100</f>
        <v>67.418397626112764</v>
      </c>
      <c r="T46" s="176">
        <f>SUM(T47:T53)</f>
        <v>1538</v>
      </c>
      <c r="U46" s="177">
        <f>SUM(U47:U53)</f>
        <v>1594</v>
      </c>
      <c r="V46" s="178">
        <f>T46/'[3]Cuadro No.1_Nacimiento'!F45*100</f>
        <v>91.275964391691403</v>
      </c>
      <c r="W46" s="181">
        <f t="shared" si="3"/>
        <v>3.5131744040150563</v>
      </c>
    </row>
    <row r="47" spans="1:23" s="252" customFormat="1" ht="22.5" customHeight="1" x14ac:dyDescent="0.25">
      <c r="A47" s="182" t="s">
        <v>62</v>
      </c>
      <c r="B47" s="184">
        <v>188</v>
      </c>
      <c r="C47" s="185">
        <v>196</v>
      </c>
      <c r="D47" s="186">
        <f>B47/'[3]Cuadro No.1_Nacimiento'!F46*100</f>
        <v>93.069306930693074</v>
      </c>
      <c r="E47" s="187">
        <f t="shared" si="1"/>
        <v>4.0816326530612246</v>
      </c>
      <c r="F47" s="188">
        <v>170</v>
      </c>
      <c r="G47" s="258">
        <f>F47/'[3]Cuadro No.1_Nacimiento'!F46*100</f>
        <v>84.158415841584159</v>
      </c>
      <c r="H47" s="190">
        <v>192</v>
      </c>
      <c r="I47" s="191">
        <v>191</v>
      </c>
      <c r="J47" s="186">
        <f>H47/'[3]Cuadro No.1_Nacimiento'!F46*100</f>
        <v>95.049504950495049</v>
      </c>
      <c r="K47" s="187">
        <f t="shared" si="0"/>
        <v>-0.52356020942408377</v>
      </c>
      <c r="L47" s="184">
        <v>165</v>
      </c>
      <c r="M47" s="259">
        <f>L47/'[3]Cuadro No.1_Nacimiento'!F46*100</f>
        <v>81.683168316831683</v>
      </c>
      <c r="N47" s="190">
        <v>173</v>
      </c>
      <c r="O47" s="191">
        <v>198</v>
      </c>
      <c r="P47" s="186">
        <f>N47/'[3]Cuadro No.1_Nacimiento'!F46*100</f>
        <v>85.643564356435647</v>
      </c>
      <c r="Q47" s="187">
        <f t="shared" si="2"/>
        <v>12.626262626262626</v>
      </c>
      <c r="R47" s="184">
        <v>152</v>
      </c>
      <c r="S47" s="187">
        <f>R47/'[3]Cuadro No.1_Nacimiento'!F46*100</f>
        <v>75.247524752475243</v>
      </c>
      <c r="T47" s="192">
        <v>176</v>
      </c>
      <c r="U47" s="193">
        <v>201</v>
      </c>
      <c r="V47" s="186">
        <f>T47/'[3]Cuadro No.1_Nacimiento'!F46*100</f>
        <v>87.128712871287135</v>
      </c>
      <c r="W47" s="196">
        <f t="shared" si="3"/>
        <v>12.437810945273633</v>
      </c>
    </row>
    <row r="48" spans="1:23" s="252" customFormat="1" ht="22.5" customHeight="1" x14ac:dyDescent="0.25">
      <c r="A48" s="182" t="s">
        <v>65</v>
      </c>
      <c r="B48" s="184">
        <v>97</v>
      </c>
      <c r="C48" s="185">
        <v>122</v>
      </c>
      <c r="D48" s="186">
        <f>B48/'[3]Cuadro No.1_Nacimiento'!F47*100</f>
        <v>97.979797979797979</v>
      </c>
      <c r="E48" s="187">
        <f t="shared" si="1"/>
        <v>20.491803278688526</v>
      </c>
      <c r="F48" s="188">
        <v>116</v>
      </c>
      <c r="G48" s="258">
        <f>F48/'[3]Cuadro No.1_Nacimiento'!F47*100</f>
        <v>117.17171717171718</v>
      </c>
      <c r="H48" s="190">
        <v>97</v>
      </c>
      <c r="I48" s="191">
        <v>116</v>
      </c>
      <c r="J48" s="186">
        <f>H48/'[3]Cuadro No.1_Nacimiento'!F47*100</f>
        <v>97.979797979797979</v>
      </c>
      <c r="K48" s="187">
        <f t="shared" si="0"/>
        <v>16.379310344827587</v>
      </c>
      <c r="L48" s="184">
        <v>114</v>
      </c>
      <c r="M48" s="259">
        <f>L48/'[3]Cuadro No.1_Nacimiento'!F47*100</f>
        <v>115.15151515151516</v>
      </c>
      <c r="N48" s="190">
        <v>96</v>
      </c>
      <c r="O48" s="191">
        <v>115</v>
      </c>
      <c r="P48" s="186">
        <f>N48/'[3]Cuadro No.1_Nacimiento'!F47*100</f>
        <v>96.969696969696969</v>
      </c>
      <c r="Q48" s="187">
        <f t="shared" si="2"/>
        <v>16.521739130434781</v>
      </c>
      <c r="R48" s="184">
        <v>79</v>
      </c>
      <c r="S48" s="187">
        <f>R48/'[3]Cuadro No.1_Nacimiento'!F47*100</f>
        <v>79.797979797979806</v>
      </c>
      <c r="T48" s="192">
        <v>94</v>
      </c>
      <c r="U48" s="193">
        <v>112</v>
      </c>
      <c r="V48" s="186">
        <f>T48/'[3]Cuadro No.1_Nacimiento'!F47*100</f>
        <v>94.949494949494948</v>
      </c>
      <c r="W48" s="196">
        <f t="shared" si="3"/>
        <v>16.071428571428573</v>
      </c>
    </row>
    <row r="49" spans="1:23" s="252" customFormat="1" ht="22.5" customHeight="1" x14ac:dyDescent="0.25">
      <c r="A49" s="182" t="s">
        <v>63</v>
      </c>
      <c r="B49" s="184">
        <v>106</v>
      </c>
      <c r="C49" s="185">
        <v>122</v>
      </c>
      <c r="D49" s="186">
        <f>B49/'[3]Cuadro No.1_Nacimiento'!F48*100</f>
        <v>83.464566929133852</v>
      </c>
      <c r="E49" s="187">
        <f t="shared" si="1"/>
        <v>13.114754098360656</v>
      </c>
      <c r="F49" s="188">
        <v>120</v>
      </c>
      <c r="G49" s="258">
        <f>F49/'[3]Cuadro No.1_Nacimiento'!F48*100</f>
        <v>94.488188976377955</v>
      </c>
      <c r="H49" s="190">
        <v>105</v>
      </c>
      <c r="I49" s="191">
        <v>122</v>
      </c>
      <c r="J49" s="186">
        <f>H49/'[3]Cuadro No.1_Nacimiento'!F48*100</f>
        <v>82.677165354330711</v>
      </c>
      <c r="K49" s="187">
        <f t="shared" si="0"/>
        <v>13.934426229508196</v>
      </c>
      <c r="L49" s="184">
        <v>120</v>
      </c>
      <c r="M49" s="259">
        <f>L49/'[3]Cuadro No.1_Nacimiento'!F48*100</f>
        <v>94.488188976377955</v>
      </c>
      <c r="N49" s="190">
        <v>112</v>
      </c>
      <c r="O49" s="191">
        <v>120</v>
      </c>
      <c r="P49" s="186">
        <f>N49/'[3]Cuadro No.1_Nacimiento'!F48*100</f>
        <v>88.188976377952756</v>
      </c>
      <c r="Q49" s="187">
        <f t="shared" si="2"/>
        <v>6.666666666666667</v>
      </c>
      <c r="R49" s="184">
        <v>81</v>
      </c>
      <c r="S49" s="187">
        <f>R49/'[3]Cuadro No.1_Nacimiento'!F48*100</f>
        <v>63.779527559055119</v>
      </c>
      <c r="T49" s="192">
        <v>114</v>
      </c>
      <c r="U49" s="193">
        <v>123</v>
      </c>
      <c r="V49" s="186">
        <f>T49/'[3]Cuadro No.1_Nacimiento'!F48*100</f>
        <v>89.763779527559052</v>
      </c>
      <c r="W49" s="196">
        <f t="shared" si="3"/>
        <v>7.3170731707317067</v>
      </c>
    </row>
    <row r="50" spans="1:23" s="252" customFormat="1" ht="22.5" customHeight="1" x14ac:dyDescent="0.25">
      <c r="A50" s="182" t="s">
        <v>59</v>
      </c>
      <c r="B50" s="184">
        <v>757</v>
      </c>
      <c r="C50" s="185">
        <v>827</v>
      </c>
      <c r="D50" s="186">
        <f>B50/'[3]Cuadro No.1_Nacimiento'!F49*100</f>
        <v>82.46187363834423</v>
      </c>
      <c r="E50" s="187">
        <f t="shared" si="1"/>
        <v>8.464328899637243</v>
      </c>
      <c r="F50" s="188">
        <v>850</v>
      </c>
      <c r="G50" s="258">
        <f>F50/'[3]Cuadro No.1_Nacimiento'!F49*100</f>
        <v>92.592592592592595</v>
      </c>
      <c r="H50" s="190">
        <v>740</v>
      </c>
      <c r="I50" s="191">
        <v>823</v>
      </c>
      <c r="J50" s="186">
        <f>H50/'[3]Cuadro No.1_Nacimiento'!F49*100</f>
        <v>80.610021786492368</v>
      </c>
      <c r="K50" s="187">
        <f t="shared" si="0"/>
        <v>10.085054678007291</v>
      </c>
      <c r="L50" s="184">
        <v>784</v>
      </c>
      <c r="M50" s="259">
        <f>L50/'[3]Cuadro No.1_Nacimiento'!F49*100</f>
        <v>85.403050108932462</v>
      </c>
      <c r="N50" s="190">
        <v>818</v>
      </c>
      <c r="O50" s="191">
        <v>861</v>
      </c>
      <c r="P50" s="186">
        <f>N50/'[3]Cuadro No.1_Nacimiento'!F49*100</f>
        <v>89.106753812636157</v>
      </c>
      <c r="Q50" s="187">
        <f t="shared" si="2"/>
        <v>4.9941927990708477</v>
      </c>
      <c r="R50" s="184">
        <v>572</v>
      </c>
      <c r="S50" s="187">
        <f>R50/'[3]Cuadro No.1_Nacimiento'!F49*100</f>
        <v>62.309368191721134</v>
      </c>
      <c r="T50" s="192">
        <v>845</v>
      </c>
      <c r="U50" s="193">
        <v>865</v>
      </c>
      <c r="V50" s="186">
        <f>T50/'[3]Cuadro No.1_Nacimiento'!F49*100</f>
        <v>92.047930283224403</v>
      </c>
      <c r="W50" s="196">
        <f t="shared" si="3"/>
        <v>2.3121387283236992</v>
      </c>
    </row>
    <row r="51" spans="1:23" s="252" customFormat="1" ht="22.5" customHeight="1" x14ac:dyDescent="0.25">
      <c r="A51" s="182" t="s">
        <v>64</v>
      </c>
      <c r="B51" s="184">
        <v>157</v>
      </c>
      <c r="C51" s="185">
        <v>145</v>
      </c>
      <c r="D51" s="186">
        <f>B51/'[3]Cuadro No.1_Nacimiento'!F50*100</f>
        <v>87.709497206703915</v>
      </c>
      <c r="E51" s="187">
        <f t="shared" si="1"/>
        <v>-8.2758620689655178</v>
      </c>
      <c r="F51" s="188">
        <v>149</v>
      </c>
      <c r="G51" s="258">
        <f>F51/'[3]Cuadro No.1_Nacimiento'!F50*100</f>
        <v>83.240223463687144</v>
      </c>
      <c r="H51" s="190">
        <v>154</v>
      </c>
      <c r="I51" s="191">
        <v>134</v>
      </c>
      <c r="J51" s="186">
        <f>H51/'[3]Cuadro No.1_Nacimiento'!F50*100</f>
        <v>86.033519553072622</v>
      </c>
      <c r="K51" s="187">
        <f t="shared" si="0"/>
        <v>-14.925373134328357</v>
      </c>
      <c r="L51" s="184">
        <v>145</v>
      </c>
      <c r="M51" s="259">
        <f>L51/'[3]Cuadro No.1_Nacimiento'!F50*100</f>
        <v>81.005586592178773</v>
      </c>
      <c r="N51" s="190">
        <v>141</v>
      </c>
      <c r="O51" s="191">
        <v>135</v>
      </c>
      <c r="P51" s="186">
        <f>N51/'[3]Cuadro No.1_Nacimiento'!F50*100</f>
        <v>78.770949720670387</v>
      </c>
      <c r="Q51" s="187">
        <f t="shared" si="2"/>
        <v>-4.4444444444444446</v>
      </c>
      <c r="R51" s="184">
        <v>142</v>
      </c>
      <c r="S51" s="187">
        <f>R51/'[3]Cuadro No.1_Nacimiento'!F50*100</f>
        <v>79.329608938547494</v>
      </c>
      <c r="T51" s="192">
        <v>149</v>
      </c>
      <c r="U51" s="193">
        <v>135</v>
      </c>
      <c r="V51" s="186">
        <f>T51/'[3]Cuadro No.1_Nacimiento'!F50*100</f>
        <v>83.240223463687144</v>
      </c>
      <c r="W51" s="196">
        <f t="shared" si="3"/>
        <v>-10.37037037037037</v>
      </c>
    </row>
    <row r="52" spans="1:23" s="252" customFormat="1" ht="22.5" customHeight="1" x14ac:dyDescent="0.25">
      <c r="A52" s="182" t="s">
        <v>60</v>
      </c>
      <c r="B52" s="184">
        <v>81</v>
      </c>
      <c r="C52" s="185">
        <v>96</v>
      </c>
      <c r="D52" s="186">
        <f>B52/'[3]Cuadro No.1_Nacimiento'!F51*100</f>
        <v>89.010989010989007</v>
      </c>
      <c r="E52" s="187">
        <f t="shared" si="1"/>
        <v>15.625</v>
      </c>
      <c r="F52" s="188">
        <v>84</v>
      </c>
      <c r="G52" s="258">
        <f>F52/'[3]Cuadro No.1_Nacimiento'!F51*100</f>
        <v>92.307692307692307</v>
      </c>
      <c r="H52" s="190">
        <v>83</v>
      </c>
      <c r="I52" s="191">
        <v>96</v>
      </c>
      <c r="J52" s="186">
        <f>H52/'[3]Cuadro No.1_Nacimiento'!F51*100</f>
        <v>91.208791208791212</v>
      </c>
      <c r="K52" s="187">
        <f t="shared" si="0"/>
        <v>13.541666666666666</v>
      </c>
      <c r="L52" s="184">
        <v>76</v>
      </c>
      <c r="M52" s="259">
        <f>L52/'[3]Cuadro No.1_Nacimiento'!F51*100</f>
        <v>83.516483516483518</v>
      </c>
      <c r="N52" s="190">
        <v>89</v>
      </c>
      <c r="O52" s="191">
        <v>95</v>
      </c>
      <c r="P52" s="186">
        <f>N52/'[3]Cuadro No.1_Nacimiento'!F51*100</f>
        <v>97.802197802197796</v>
      </c>
      <c r="Q52" s="187">
        <f t="shared" si="2"/>
        <v>6.3157894736842106</v>
      </c>
      <c r="R52" s="184">
        <v>62</v>
      </c>
      <c r="S52" s="187">
        <f>R52/'[3]Cuadro No.1_Nacimiento'!F51*100</f>
        <v>68.131868131868131</v>
      </c>
      <c r="T52" s="192">
        <v>93</v>
      </c>
      <c r="U52" s="193">
        <v>100</v>
      </c>
      <c r="V52" s="186">
        <f>T52/'[3]Cuadro No.1_Nacimiento'!F51*100</f>
        <v>102.19780219780219</v>
      </c>
      <c r="W52" s="196">
        <f t="shared" si="3"/>
        <v>7.0000000000000009</v>
      </c>
    </row>
    <row r="53" spans="1:23" s="252" customFormat="1" ht="22.5" customHeight="1" x14ac:dyDescent="0.25">
      <c r="A53" s="182" t="s">
        <v>61</v>
      </c>
      <c r="B53" s="184">
        <v>64</v>
      </c>
      <c r="C53" s="185">
        <v>54</v>
      </c>
      <c r="D53" s="186">
        <f>B53/'[3]Cuadro No.1_Nacimiento'!F52*100</f>
        <v>92.753623188405797</v>
      </c>
      <c r="E53" s="187">
        <f t="shared" si="1"/>
        <v>-18.518518518518519</v>
      </c>
      <c r="F53" s="188">
        <v>78</v>
      </c>
      <c r="G53" s="258">
        <f>F53/'[3]Cuadro No.1_Nacimiento'!F52*100</f>
        <v>113.04347826086956</v>
      </c>
      <c r="H53" s="190">
        <v>61</v>
      </c>
      <c r="I53" s="191">
        <v>53</v>
      </c>
      <c r="J53" s="186">
        <f>H53/'[3]Cuadro No.1_Nacimiento'!F52*100</f>
        <v>88.405797101449281</v>
      </c>
      <c r="K53" s="187">
        <f t="shared" si="0"/>
        <v>-15.09433962264151</v>
      </c>
      <c r="L53" s="184">
        <v>82</v>
      </c>
      <c r="M53" s="259">
        <f>L53/'[3]Cuadro No.1_Nacimiento'!F52*100</f>
        <v>118.84057971014492</v>
      </c>
      <c r="N53" s="190">
        <v>67</v>
      </c>
      <c r="O53" s="191">
        <v>54</v>
      </c>
      <c r="P53" s="186">
        <f>N53/'[3]Cuadro No.1_Nacimiento'!F52*100</f>
        <v>97.101449275362313</v>
      </c>
      <c r="Q53" s="187">
        <f t="shared" si="2"/>
        <v>-24.074074074074073</v>
      </c>
      <c r="R53" s="184">
        <v>48</v>
      </c>
      <c r="S53" s="187">
        <f>R53/'[3]Cuadro No.1_Nacimiento'!F52*100</f>
        <v>69.565217391304344</v>
      </c>
      <c r="T53" s="192">
        <v>67</v>
      </c>
      <c r="U53" s="193">
        <v>58</v>
      </c>
      <c r="V53" s="186">
        <f>T53/'[3]Cuadro No.1_Nacimiento'!F52*100</f>
        <v>97.101449275362313</v>
      </c>
      <c r="W53" s="196">
        <f t="shared" si="3"/>
        <v>-15.517241379310345</v>
      </c>
    </row>
    <row r="54" spans="1:23" s="256" customFormat="1" ht="22.5" customHeight="1" x14ac:dyDescent="0.25">
      <c r="A54" s="174" t="s">
        <v>66</v>
      </c>
      <c r="B54" s="176">
        <f>SUM(B55:B61)</f>
        <v>998</v>
      </c>
      <c r="C54" s="177">
        <f>SUM(C55:C61)</f>
        <v>1114</v>
      </c>
      <c r="D54" s="178">
        <f>B54/'[3]Cuadro No.1_Nacimiento'!F53*100</f>
        <v>87.085514834205938</v>
      </c>
      <c r="E54" s="179">
        <f t="shared" si="1"/>
        <v>10.412926391382406</v>
      </c>
      <c r="F54" s="176">
        <f>SUM(F55:F61)</f>
        <v>1175</v>
      </c>
      <c r="G54" s="180">
        <f>F54/'[3]Cuadro No.1_Nacimiento'!F53*100</f>
        <v>102.53054101221642</v>
      </c>
      <c r="H54" s="176">
        <f>SUM(H55:H61)</f>
        <v>998</v>
      </c>
      <c r="I54" s="177">
        <f>SUM(I55:I61)</f>
        <v>1124</v>
      </c>
      <c r="J54" s="178">
        <f>H54/'[3]Cuadro No.1_Nacimiento'!F53*100</f>
        <v>87.085514834205938</v>
      </c>
      <c r="K54" s="179">
        <f t="shared" si="0"/>
        <v>11.209964412811388</v>
      </c>
      <c r="L54" s="176">
        <f>SUM(L55:L61)</f>
        <v>1136</v>
      </c>
      <c r="M54" s="179">
        <f>L54/'[3]Cuadro No.1_Nacimiento'!F53*100</f>
        <v>99.127399650959859</v>
      </c>
      <c r="N54" s="176">
        <f>SUM(N55:N61)</f>
        <v>1054</v>
      </c>
      <c r="O54" s="177">
        <f>SUM(O55:O61)</f>
        <v>1112</v>
      </c>
      <c r="P54" s="178">
        <f>N54/'[3]Cuadro No.1_Nacimiento'!F53*100</f>
        <v>91.972076788830719</v>
      </c>
      <c r="Q54" s="179">
        <f>(O54-N54)/O54*100</f>
        <v>5.2158273381294968</v>
      </c>
      <c r="R54" s="176">
        <f>SUM(R55:R61)</f>
        <v>903</v>
      </c>
      <c r="S54" s="179">
        <f>R54/'[3]Cuadro No.1_Nacimiento'!F53*100</f>
        <v>78.795811518324612</v>
      </c>
      <c r="T54" s="176">
        <f>SUM(T55:T61)</f>
        <v>1124</v>
      </c>
      <c r="U54" s="177">
        <f>SUM(U55:U61)</f>
        <v>1147</v>
      </c>
      <c r="V54" s="178">
        <f>T54/'[3]Cuadro No.1_Nacimiento'!F53*100</f>
        <v>98.080279232111693</v>
      </c>
      <c r="W54" s="181">
        <f t="shared" si="3"/>
        <v>2.0052310374891023</v>
      </c>
    </row>
    <row r="55" spans="1:23" s="252" customFormat="1" ht="22.5" customHeight="1" x14ac:dyDescent="0.25">
      <c r="A55" s="182" t="s">
        <v>67</v>
      </c>
      <c r="B55" s="184">
        <v>105</v>
      </c>
      <c r="C55" s="185">
        <v>134</v>
      </c>
      <c r="D55" s="186">
        <f>B55/'[3]Cuadro No.1_Nacimiento'!F54*100</f>
        <v>71.917808219178085</v>
      </c>
      <c r="E55" s="187">
        <f t="shared" si="1"/>
        <v>21.641791044776117</v>
      </c>
      <c r="F55" s="188">
        <v>164</v>
      </c>
      <c r="G55" s="258">
        <f>F55/'[3]Cuadro No.1_Nacimiento'!F54*100</f>
        <v>112.32876712328768</v>
      </c>
      <c r="H55" s="190">
        <v>105</v>
      </c>
      <c r="I55" s="191">
        <v>131</v>
      </c>
      <c r="J55" s="186">
        <f>H55/'[3]Cuadro No.1_Nacimiento'!F54*100</f>
        <v>71.917808219178085</v>
      </c>
      <c r="K55" s="187">
        <f t="shared" si="0"/>
        <v>19.847328244274809</v>
      </c>
      <c r="L55" s="184">
        <v>150</v>
      </c>
      <c r="M55" s="259">
        <f>L55/'[3]Cuadro No.1_Nacimiento'!F54*100</f>
        <v>102.73972602739727</v>
      </c>
      <c r="N55" s="190">
        <v>129</v>
      </c>
      <c r="O55" s="191">
        <v>133</v>
      </c>
      <c r="P55" s="186">
        <f>N55/'[3]Cuadro No.1_Nacimiento'!F54*100</f>
        <v>88.356164383561648</v>
      </c>
      <c r="Q55" s="187">
        <f t="shared" ref="Q55:Q61" si="4">(O55-N55)/O55*100</f>
        <v>3.007518796992481</v>
      </c>
      <c r="R55" s="184">
        <v>87</v>
      </c>
      <c r="S55" s="187">
        <f>R55/'[3]Cuadro No.1_Nacimiento'!F54*100</f>
        <v>59.589041095890416</v>
      </c>
      <c r="T55" s="192">
        <v>140</v>
      </c>
      <c r="U55" s="193">
        <v>135</v>
      </c>
      <c r="V55" s="186">
        <f>T55/'[3]Cuadro No.1_Nacimiento'!F54*100</f>
        <v>95.890410958904098</v>
      </c>
      <c r="W55" s="196">
        <f t="shared" si="3"/>
        <v>-3.7037037037037033</v>
      </c>
    </row>
    <row r="56" spans="1:23" s="252" customFormat="1" ht="22.5" customHeight="1" x14ac:dyDescent="0.25">
      <c r="A56" s="182" t="s">
        <v>70</v>
      </c>
      <c r="B56" s="184">
        <v>97</v>
      </c>
      <c r="C56" s="185">
        <v>118</v>
      </c>
      <c r="D56" s="186">
        <f>B56/'[3]Cuadro No.1_Nacimiento'!F55*100</f>
        <v>95.098039215686271</v>
      </c>
      <c r="E56" s="187">
        <f t="shared" si="1"/>
        <v>17.796610169491526</v>
      </c>
      <c r="F56" s="188">
        <v>120</v>
      </c>
      <c r="G56" s="258">
        <f>F56/'[3]Cuadro No.1_Nacimiento'!F55*100</f>
        <v>117.64705882352942</v>
      </c>
      <c r="H56" s="190">
        <v>101</v>
      </c>
      <c r="I56" s="191">
        <v>116</v>
      </c>
      <c r="J56" s="186">
        <f>H56/'[3]Cuadro No.1_Nacimiento'!F55*100</f>
        <v>99.019607843137265</v>
      </c>
      <c r="K56" s="187">
        <f t="shared" si="0"/>
        <v>12.931034482758621</v>
      </c>
      <c r="L56" s="184">
        <v>115</v>
      </c>
      <c r="M56" s="259">
        <f>L56/'[3]Cuadro No.1_Nacimiento'!F55*100</f>
        <v>112.74509803921569</v>
      </c>
      <c r="N56" s="190">
        <v>102</v>
      </c>
      <c r="O56" s="191">
        <v>124</v>
      </c>
      <c r="P56" s="186">
        <f>N56/'[3]Cuadro No.1_Nacimiento'!F55*100</f>
        <v>100</v>
      </c>
      <c r="Q56" s="187">
        <f t="shared" si="4"/>
        <v>17.741935483870968</v>
      </c>
      <c r="R56" s="184">
        <v>86</v>
      </c>
      <c r="S56" s="187">
        <f>R56/'[3]Cuadro No.1_Nacimiento'!F55*100</f>
        <v>84.313725490196077</v>
      </c>
      <c r="T56" s="192">
        <v>110</v>
      </c>
      <c r="U56" s="193">
        <v>127</v>
      </c>
      <c r="V56" s="186">
        <f>T56/'[3]Cuadro No.1_Nacimiento'!F55*100</f>
        <v>107.84313725490196</v>
      </c>
      <c r="W56" s="196">
        <f t="shared" si="3"/>
        <v>13.385826771653544</v>
      </c>
    </row>
    <row r="57" spans="1:23" s="252" customFormat="1" ht="22.5" customHeight="1" x14ac:dyDescent="0.25">
      <c r="A57" s="182" t="s">
        <v>73</v>
      </c>
      <c r="B57" s="184">
        <v>115</v>
      </c>
      <c r="C57" s="185">
        <v>109</v>
      </c>
      <c r="D57" s="186">
        <f>B57/'[3]Cuadro No.1_Nacimiento'!F56*100</f>
        <v>88.461538461538453</v>
      </c>
      <c r="E57" s="187">
        <f t="shared" si="1"/>
        <v>-5.5045871559633035</v>
      </c>
      <c r="F57" s="188">
        <v>98</v>
      </c>
      <c r="G57" s="258">
        <f>F57/'[3]Cuadro No.1_Nacimiento'!F56*100</f>
        <v>75.384615384615387</v>
      </c>
      <c r="H57" s="190">
        <v>113</v>
      </c>
      <c r="I57" s="191">
        <v>108</v>
      </c>
      <c r="J57" s="186">
        <f>H57/'[3]Cuadro No.1_Nacimiento'!F56*100</f>
        <v>86.92307692307692</v>
      </c>
      <c r="K57" s="187">
        <f t="shared" si="0"/>
        <v>-4.6296296296296298</v>
      </c>
      <c r="L57" s="184">
        <v>95</v>
      </c>
      <c r="M57" s="259">
        <f>L57/'[3]Cuadro No.1_Nacimiento'!F56*100</f>
        <v>73.076923076923066</v>
      </c>
      <c r="N57" s="190">
        <v>109</v>
      </c>
      <c r="O57" s="191">
        <v>111</v>
      </c>
      <c r="P57" s="186">
        <f>N57/'[3]Cuadro No.1_Nacimiento'!F56*100</f>
        <v>83.846153846153854</v>
      </c>
      <c r="Q57" s="187">
        <f t="shared" si="4"/>
        <v>1.8018018018018018</v>
      </c>
      <c r="R57" s="184">
        <v>117</v>
      </c>
      <c r="S57" s="187">
        <f>R57/'[3]Cuadro No.1_Nacimiento'!F56*100</f>
        <v>90</v>
      </c>
      <c r="T57" s="192">
        <v>122</v>
      </c>
      <c r="U57" s="193">
        <v>108</v>
      </c>
      <c r="V57" s="186">
        <f>T57/'[3]Cuadro No.1_Nacimiento'!F56*100</f>
        <v>93.84615384615384</v>
      </c>
      <c r="W57" s="196">
        <f t="shared" si="3"/>
        <v>-12.962962962962962</v>
      </c>
    </row>
    <row r="58" spans="1:23" s="252" customFormat="1" ht="22.5" customHeight="1" x14ac:dyDescent="0.25">
      <c r="A58" s="182" t="s">
        <v>68</v>
      </c>
      <c r="B58" s="184">
        <v>316</v>
      </c>
      <c r="C58" s="185">
        <v>367</v>
      </c>
      <c r="D58" s="186">
        <f>B58/'[3]Cuadro No.1_Nacimiento'!F57*100</f>
        <v>86.813186813186817</v>
      </c>
      <c r="E58" s="187">
        <f t="shared" si="1"/>
        <v>13.896457765667575</v>
      </c>
      <c r="F58" s="188">
        <v>407</v>
      </c>
      <c r="G58" s="258">
        <f>F58/'[3]Cuadro No.1_Nacimiento'!F57*100</f>
        <v>111.81318681318682</v>
      </c>
      <c r="H58" s="190">
        <v>314</v>
      </c>
      <c r="I58" s="191">
        <v>375</v>
      </c>
      <c r="J58" s="186">
        <f>H58/'[3]Cuadro No.1_Nacimiento'!F57*100</f>
        <v>86.263736263736263</v>
      </c>
      <c r="K58" s="187">
        <f t="shared" si="0"/>
        <v>16.266666666666666</v>
      </c>
      <c r="L58" s="184">
        <v>402</v>
      </c>
      <c r="M58" s="259">
        <f>L58/'[3]Cuadro No.1_Nacimiento'!F57*100</f>
        <v>110.43956043956045</v>
      </c>
      <c r="N58" s="190">
        <v>333</v>
      </c>
      <c r="O58" s="191">
        <v>354</v>
      </c>
      <c r="P58" s="186">
        <f>N58/'[3]Cuadro No.1_Nacimiento'!F57*100</f>
        <v>91.483516483516482</v>
      </c>
      <c r="Q58" s="187">
        <f t="shared" si="4"/>
        <v>5.9322033898305087</v>
      </c>
      <c r="R58" s="184">
        <v>280</v>
      </c>
      <c r="S58" s="187">
        <f>R58/'[3]Cuadro No.1_Nacimiento'!F57*100</f>
        <v>76.923076923076934</v>
      </c>
      <c r="T58" s="192">
        <v>356</v>
      </c>
      <c r="U58" s="193">
        <v>376</v>
      </c>
      <c r="V58" s="186">
        <f>T58/'[3]Cuadro No.1_Nacimiento'!F57*100</f>
        <v>97.802197802197796</v>
      </c>
      <c r="W58" s="196">
        <f t="shared" si="3"/>
        <v>5.3191489361702127</v>
      </c>
    </row>
    <row r="59" spans="1:23" s="252" customFormat="1" ht="22.5" customHeight="1" x14ac:dyDescent="0.25">
      <c r="A59" s="182" t="s">
        <v>72</v>
      </c>
      <c r="B59" s="184">
        <v>19</v>
      </c>
      <c r="C59" s="185">
        <v>13</v>
      </c>
      <c r="D59" s="186">
        <f>B59/'[3]Cuadro No.1_Nacimiento'!F58*100</f>
        <v>105.55555555555556</v>
      </c>
      <c r="E59" s="187">
        <f t="shared" si="1"/>
        <v>-46.153846153846153</v>
      </c>
      <c r="F59" s="188">
        <v>18</v>
      </c>
      <c r="G59" s="258">
        <f>F59/'[3]Cuadro No.1_Nacimiento'!F58*100</f>
        <v>100</v>
      </c>
      <c r="H59" s="190">
        <v>19</v>
      </c>
      <c r="I59" s="191">
        <v>12</v>
      </c>
      <c r="J59" s="186">
        <f>H59/'[3]Cuadro No.1_Nacimiento'!F58*100</f>
        <v>105.55555555555556</v>
      </c>
      <c r="K59" s="187">
        <f t="shared" si="0"/>
        <v>-58.333333333333336</v>
      </c>
      <c r="L59" s="184">
        <v>17</v>
      </c>
      <c r="M59" s="259">
        <f>L59/'[3]Cuadro No.1_Nacimiento'!F58*100</f>
        <v>94.444444444444443</v>
      </c>
      <c r="N59" s="190">
        <v>13</v>
      </c>
      <c r="O59" s="191">
        <v>13</v>
      </c>
      <c r="P59" s="186">
        <f>N59/'[3]Cuadro No.1_Nacimiento'!F58*100</f>
        <v>72.222222222222214</v>
      </c>
      <c r="Q59" s="187">
        <f t="shared" si="4"/>
        <v>0</v>
      </c>
      <c r="R59" s="184">
        <v>12</v>
      </c>
      <c r="S59" s="187">
        <f>R59/'[3]Cuadro No.1_Nacimiento'!F58*100</f>
        <v>66.666666666666657</v>
      </c>
      <c r="T59" s="192">
        <v>15</v>
      </c>
      <c r="U59" s="193">
        <v>12</v>
      </c>
      <c r="V59" s="186">
        <f>T59/'[3]Cuadro No.1_Nacimiento'!F58*100</f>
        <v>83.333333333333343</v>
      </c>
      <c r="W59" s="196">
        <f t="shared" si="3"/>
        <v>-25</v>
      </c>
    </row>
    <row r="60" spans="1:23" s="252" customFormat="1" ht="22.5" customHeight="1" x14ac:dyDescent="0.25">
      <c r="A60" s="182" t="s">
        <v>71</v>
      </c>
      <c r="B60" s="184">
        <v>34</v>
      </c>
      <c r="C60" s="185">
        <v>41</v>
      </c>
      <c r="D60" s="186">
        <f>B60/'[3]Cuadro No.1_Nacimiento'!F59*100</f>
        <v>68</v>
      </c>
      <c r="E60" s="187">
        <f t="shared" si="1"/>
        <v>17.073170731707318</v>
      </c>
      <c r="F60" s="188">
        <v>47</v>
      </c>
      <c r="G60" s="258">
        <f>F60/'[3]Cuadro No.1_Nacimiento'!F59*100</f>
        <v>94</v>
      </c>
      <c r="H60" s="190">
        <v>35</v>
      </c>
      <c r="I60" s="191">
        <v>41</v>
      </c>
      <c r="J60" s="186">
        <f>H60/'[3]Cuadro No.1_Nacimiento'!F59*100</f>
        <v>70</v>
      </c>
      <c r="K60" s="187">
        <f t="shared" si="0"/>
        <v>14.634146341463413</v>
      </c>
      <c r="L60" s="184">
        <v>47</v>
      </c>
      <c r="M60" s="259">
        <f>L60/'[3]Cuadro No.1_Nacimiento'!F59*100</f>
        <v>94</v>
      </c>
      <c r="N60" s="190">
        <v>37</v>
      </c>
      <c r="O60" s="191">
        <v>44</v>
      </c>
      <c r="P60" s="186">
        <f>N60/'[3]Cuadro No.1_Nacimiento'!F59*100</f>
        <v>74</v>
      </c>
      <c r="Q60" s="187">
        <f t="shared" si="4"/>
        <v>15.909090909090908</v>
      </c>
      <c r="R60" s="184">
        <v>33</v>
      </c>
      <c r="S60" s="187">
        <f>R60/'[3]Cuadro No.1_Nacimiento'!F59*100</f>
        <v>66</v>
      </c>
      <c r="T60" s="192">
        <v>38</v>
      </c>
      <c r="U60" s="193">
        <v>44</v>
      </c>
      <c r="V60" s="186">
        <f>T60/'[3]Cuadro No.1_Nacimiento'!F59*100</f>
        <v>76</v>
      </c>
      <c r="W60" s="196">
        <f t="shared" si="3"/>
        <v>13.636363636363635</v>
      </c>
    </row>
    <row r="61" spans="1:23" s="252" customFormat="1" ht="22.5" customHeight="1" x14ac:dyDescent="0.25">
      <c r="A61" s="182" t="s">
        <v>69</v>
      </c>
      <c r="B61" s="184">
        <v>312</v>
      </c>
      <c r="C61" s="185">
        <v>332</v>
      </c>
      <c r="D61" s="186">
        <f>B61/'[3]Cuadro No.1_Nacimiento'!F60*100</f>
        <v>92.857142857142861</v>
      </c>
      <c r="E61" s="187">
        <f t="shared" si="1"/>
        <v>6.024096385542169</v>
      </c>
      <c r="F61" s="188">
        <v>321</v>
      </c>
      <c r="G61" s="258">
        <f>F61/'[3]Cuadro No.1_Nacimiento'!F60*100</f>
        <v>95.535714285714292</v>
      </c>
      <c r="H61" s="190">
        <v>311</v>
      </c>
      <c r="I61" s="191">
        <v>341</v>
      </c>
      <c r="J61" s="186">
        <f>H61/'[3]Cuadro No.1_Nacimiento'!F60*100</f>
        <v>92.55952380952381</v>
      </c>
      <c r="K61" s="187">
        <f t="shared" si="0"/>
        <v>8.7976539589442826</v>
      </c>
      <c r="L61" s="184">
        <v>310</v>
      </c>
      <c r="M61" s="259">
        <f>L61/'[3]Cuadro No.1_Nacimiento'!F60*100</f>
        <v>92.261904761904773</v>
      </c>
      <c r="N61" s="190">
        <v>331</v>
      </c>
      <c r="O61" s="191">
        <v>333</v>
      </c>
      <c r="P61" s="186">
        <f>N61/'[3]Cuadro No.1_Nacimiento'!F60*100</f>
        <v>98.511904761904773</v>
      </c>
      <c r="Q61" s="187">
        <f t="shared" si="4"/>
        <v>0.60060060060060061</v>
      </c>
      <c r="R61" s="184">
        <v>288</v>
      </c>
      <c r="S61" s="187">
        <f>R61/'[3]Cuadro No.1_Nacimiento'!F60*100</f>
        <v>85.714285714285708</v>
      </c>
      <c r="T61" s="192">
        <v>343</v>
      </c>
      <c r="U61" s="193">
        <v>345</v>
      </c>
      <c r="V61" s="186">
        <f>T61/'[3]Cuadro No.1_Nacimiento'!F60*100</f>
        <v>102.08333333333333</v>
      </c>
      <c r="W61" s="196">
        <f t="shared" si="3"/>
        <v>0.57971014492753625</v>
      </c>
    </row>
    <row r="62" spans="1:23" s="256" customFormat="1" ht="22.5" customHeight="1" x14ac:dyDescent="0.25">
      <c r="A62" s="174" t="s">
        <v>109</v>
      </c>
      <c r="B62" s="176">
        <f>+B63+B64</f>
        <v>10561</v>
      </c>
      <c r="C62" s="177">
        <f>+C63+C64</f>
        <v>13001</v>
      </c>
      <c r="D62" s="178">
        <f>B62/'[3]Cuadro No.1_Nacimiento'!F61*100</f>
        <v>78.403860430586491</v>
      </c>
      <c r="E62" s="179">
        <f t="shared" si="1"/>
        <v>18.767787093300512</v>
      </c>
      <c r="F62" s="176">
        <f>+F63+F64</f>
        <v>12456</v>
      </c>
      <c r="G62" s="180">
        <f>F62/'[3]Cuadro No.1_Nacimiento'!F61*100</f>
        <v>92.472160356347445</v>
      </c>
      <c r="H62" s="176">
        <f>+H63+H64</f>
        <v>10563</v>
      </c>
      <c r="I62" s="177">
        <f>+I63+I64</f>
        <v>12942</v>
      </c>
      <c r="J62" s="178">
        <f>H62/'[3]Cuadro No.1_Nacimiento'!F61*100</f>
        <v>78.418708240534514</v>
      </c>
      <c r="K62" s="179">
        <f t="shared" si="0"/>
        <v>18.382012053778396</v>
      </c>
      <c r="L62" s="176">
        <f>+L63+L64</f>
        <v>9776</v>
      </c>
      <c r="M62" s="179">
        <f>L62/'[3]Cuadro No.1_Nacimiento'!F61*100</f>
        <v>72.576095025983662</v>
      </c>
      <c r="N62" s="176">
        <f>+N63+N64</f>
        <v>12198</v>
      </c>
      <c r="O62" s="177">
        <f>+O63+O64</f>
        <v>13068</v>
      </c>
      <c r="P62" s="178">
        <f>N62/'[3]Cuadro No.1_Nacimiento'!F61*100</f>
        <v>90.556792873051222</v>
      </c>
      <c r="Q62" s="179">
        <f>(O62-N62)/O62*100</f>
        <v>6.6574839302112023</v>
      </c>
      <c r="R62" s="176">
        <f>+R63+R64</f>
        <v>9850</v>
      </c>
      <c r="S62" s="179">
        <f>R62/'[3]Cuadro No.1_Nacimiento'!F61*100</f>
        <v>73.12546399406088</v>
      </c>
      <c r="T62" s="176">
        <f>+T63+T64</f>
        <v>12605</v>
      </c>
      <c r="U62" s="177">
        <f>+U63+U64</f>
        <v>13130</v>
      </c>
      <c r="V62" s="178">
        <f>T62/'[3]Cuadro No.1_Nacimiento'!F61*100</f>
        <v>93.57832219747587</v>
      </c>
      <c r="W62" s="181">
        <f t="shared" si="3"/>
        <v>3.9984767707539981</v>
      </c>
    </row>
    <row r="63" spans="1:23" s="252" customFormat="1" ht="22.5" customHeight="1" x14ac:dyDescent="0.25">
      <c r="A63" s="182" t="s">
        <v>110</v>
      </c>
      <c r="B63" s="184">
        <v>10552</v>
      </c>
      <c r="C63" s="185">
        <v>12989</v>
      </c>
      <c r="D63" s="186">
        <f>B63/'[3]Cuadro No.1_Nacimiento'!F62*100</f>
        <v>78.389421291137367</v>
      </c>
      <c r="E63" s="187">
        <f t="shared" si="1"/>
        <v>18.762029409500347</v>
      </c>
      <c r="F63" s="188">
        <v>12444</v>
      </c>
      <c r="G63" s="258">
        <f>F63/'[3]Cuadro No.1_Nacimiento'!F62*100</f>
        <v>92.444840650768896</v>
      </c>
      <c r="H63" s="190">
        <v>10556</v>
      </c>
      <c r="I63" s="191">
        <v>12930</v>
      </c>
      <c r="J63" s="186">
        <f>H63/'[3]Cuadro No.1_Nacimiento'!F62*100</f>
        <v>78.419136765470626</v>
      </c>
      <c r="K63" s="187">
        <f t="shared" si="0"/>
        <v>18.360402165506574</v>
      </c>
      <c r="L63" s="184">
        <v>9764</v>
      </c>
      <c r="M63" s="259">
        <f>L63/'[3]Cuadro No.1_Nacimiento'!F62*100</f>
        <v>72.535472847485323</v>
      </c>
      <c r="N63" s="190">
        <v>12186</v>
      </c>
      <c r="O63" s="191">
        <v>13057</v>
      </c>
      <c r="P63" s="186">
        <f>N63/'[3]Cuadro No.1_Nacimiento'!F62*100</f>
        <v>90.52819255627368</v>
      </c>
      <c r="Q63" s="187">
        <f t="shared" ref="Q63:Q100" si="5">(O63-N63)/O63*100</f>
        <v>6.6707513211304272</v>
      </c>
      <c r="R63" s="184">
        <v>9836</v>
      </c>
      <c r="S63" s="187">
        <f>R63/'[3]Cuadro No.1_Nacimiento'!F62*100</f>
        <v>73.070351385483988</v>
      </c>
      <c r="T63" s="192">
        <v>12593</v>
      </c>
      <c r="U63" s="193">
        <v>13120</v>
      </c>
      <c r="V63" s="186">
        <f>T63/'[3]Cuadro No.1_Nacimiento'!F62*100</f>
        <v>93.551742069682788</v>
      </c>
      <c r="W63" s="196">
        <f t="shared" si="3"/>
        <v>4.0167682926829267</v>
      </c>
    </row>
    <row r="64" spans="1:23" s="252" customFormat="1" ht="22.5" customHeight="1" x14ac:dyDescent="0.25">
      <c r="A64" s="182" t="s">
        <v>111</v>
      </c>
      <c r="B64" s="184">
        <v>9</v>
      </c>
      <c r="C64" s="185">
        <v>12</v>
      </c>
      <c r="D64" s="186">
        <f>B64/'[3]Cuadro No.1_Nacimiento'!F63*100</f>
        <v>100</v>
      </c>
      <c r="E64" s="187">
        <f t="shared" si="1"/>
        <v>25</v>
      </c>
      <c r="F64" s="188">
        <v>12</v>
      </c>
      <c r="G64" s="258">
        <f>F64/'[3]Cuadro No.1_Nacimiento'!F63*100</f>
        <v>133.33333333333331</v>
      </c>
      <c r="H64" s="190">
        <v>7</v>
      </c>
      <c r="I64" s="191">
        <v>12</v>
      </c>
      <c r="J64" s="186">
        <f>H64/'[3]Cuadro No.1_Nacimiento'!F63*100</f>
        <v>77.777777777777786</v>
      </c>
      <c r="K64" s="187">
        <f t="shared" si="0"/>
        <v>41.666666666666671</v>
      </c>
      <c r="L64" s="184">
        <v>12</v>
      </c>
      <c r="M64" s="259">
        <f>L64/'[3]Cuadro No.1_Nacimiento'!F63*100</f>
        <v>133.33333333333331</v>
      </c>
      <c r="N64" s="190">
        <v>12</v>
      </c>
      <c r="O64" s="191">
        <v>11</v>
      </c>
      <c r="P64" s="186">
        <f>N64/'[3]Cuadro No.1_Nacimiento'!F63*100</f>
        <v>133.33333333333331</v>
      </c>
      <c r="Q64" s="187">
        <f t="shared" si="5"/>
        <v>-9.0909090909090917</v>
      </c>
      <c r="R64" s="184">
        <v>14</v>
      </c>
      <c r="S64" s="187">
        <f>R64/'[3]Cuadro No.1_Nacimiento'!F63*100</f>
        <v>155.55555555555557</v>
      </c>
      <c r="T64" s="192">
        <v>12</v>
      </c>
      <c r="U64" s="193">
        <v>10</v>
      </c>
      <c r="V64" s="186">
        <f>T64/'[3]Cuadro No.1_Nacimiento'!F63*100</f>
        <v>133.33333333333331</v>
      </c>
      <c r="W64" s="196">
        <f t="shared" si="3"/>
        <v>-20</v>
      </c>
    </row>
    <row r="65" spans="1:23" s="256" customFormat="1" ht="22.5" customHeight="1" x14ac:dyDescent="0.25">
      <c r="A65" s="174" t="s">
        <v>98</v>
      </c>
      <c r="B65" s="176">
        <f>SUM(B66:B69)</f>
        <v>2031</v>
      </c>
      <c r="C65" s="177">
        <f>SUM(C66:C69)</f>
        <v>2457</v>
      </c>
      <c r="D65" s="178">
        <f>B65/'[3]Cuadro No.1_Nacimiento'!F64*100</f>
        <v>73.294839408155894</v>
      </c>
      <c r="E65" s="179">
        <f t="shared" si="1"/>
        <v>17.338217338217337</v>
      </c>
      <c r="F65" s="176">
        <f>SUM(F66:F69)</f>
        <v>2687</v>
      </c>
      <c r="G65" s="180">
        <f>F65/'[3]Cuadro No.1_Nacimiento'!F64*100</f>
        <v>96.968603392277146</v>
      </c>
      <c r="H65" s="176">
        <f>SUM(H66:H69)</f>
        <v>2038</v>
      </c>
      <c r="I65" s="177">
        <f>SUM(I66:I69)</f>
        <v>2449</v>
      </c>
      <c r="J65" s="178">
        <f>H65/'[3]Cuadro No.1_Nacimiento'!F64*100</f>
        <v>73.547455792132794</v>
      </c>
      <c r="K65" s="179">
        <f t="shared" si="0"/>
        <v>16.782360146998776</v>
      </c>
      <c r="L65" s="176">
        <f>SUM(L66:L69)</f>
        <v>2539</v>
      </c>
      <c r="M65" s="179">
        <f>L65/'[3]Cuadro No.1_Nacimiento'!F64*100</f>
        <v>91.62757127390833</v>
      </c>
      <c r="N65" s="176">
        <f>SUM(N66:N69)</f>
        <v>2210</v>
      </c>
      <c r="O65" s="177">
        <f>SUM(O66:O69)</f>
        <v>2488</v>
      </c>
      <c r="P65" s="178">
        <f>N65/'[3]Cuadro No.1_Nacimiento'!F64*100</f>
        <v>79.754601226993856</v>
      </c>
      <c r="Q65" s="179">
        <f t="shared" si="5"/>
        <v>11.173633440514468</v>
      </c>
      <c r="R65" s="176">
        <f>SUM(R66:R69)</f>
        <v>2086</v>
      </c>
      <c r="S65" s="179">
        <f>R65/'[3]Cuadro No.1_Nacimiento'!F64*100</f>
        <v>75.279682425117286</v>
      </c>
      <c r="T65" s="176">
        <f>SUM(T66:T69)</f>
        <v>2246</v>
      </c>
      <c r="U65" s="177">
        <f>SUM(U66:U69)</f>
        <v>2457</v>
      </c>
      <c r="V65" s="178">
        <f>T65/'[3]Cuadro No.1_Nacimiento'!F64*100</f>
        <v>81.053771201732232</v>
      </c>
      <c r="W65" s="181">
        <f t="shared" si="3"/>
        <v>8.5877085877085886</v>
      </c>
    </row>
    <row r="66" spans="1:23" s="252" customFormat="1" ht="22.5" customHeight="1" x14ac:dyDescent="0.25">
      <c r="A66" s="182" t="s">
        <v>100</v>
      </c>
      <c r="B66" s="184">
        <v>856</v>
      </c>
      <c r="C66" s="185">
        <v>1073</v>
      </c>
      <c r="D66" s="186">
        <f>B66/'[3]Cuadro No.1_Nacimiento'!F65*100</f>
        <v>78.030993618960792</v>
      </c>
      <c r="E66" s="187">
        <f t="shared" si="1"/>
        <v>20.22367194780988</v>
      </c>
      <c r="F66" s="188">
        <v>1125</v>
      </c>
      <c r="G66" s="189">
        <f>F66/'[3]Cuadro No.1_Nacimiento'!F65*100</f>
        <v>102.55241567912488</v>
      </c>
      <c r="H66" s="190">
        <v>846</v>
      </c>
      <c r="I66" s="191">
        <v>1082</v>
      </c>
      <c r="J66" s="186">
        <f>H66/'[3]Cuadro No.1_Nacimiento'!F65*100</f>
        <v>77.119416590701917</v>
      </c>
      <c r="K66" s="187">
        <f t="shared" si="0"/>
        <v>21.811460258780038</v>
      </c>
      <c r="L66" s="184">
        <v>1001</v>
      </c>
      <c r="M66" s="187">
        <f>L66/'[3]Cuadro No.1_Nacimiento'!F65*100</f>
        <v>91.248860528714687</v>
      </c>
      <c r="N66" s="190">
        <v>915</v>
      </c>
      <c r="O66" s="191">
        <v>1075</v>
      </c>
      <c r="P66" s="186">
        <f>N66/'[3]Cuadro No.1_Nacimiento'!F65*100</f>
        <v>83.409298085688249</v>
      </c>
      <c r="Q66" s="187">
        <f t="shared" si="5"/>
        <v>14.883720930232558</v>
      </c>
      <c r="R66" s="184">
        <v>962</v>
      </c>
      <c r="S66" s="187">
        <f>R66/'[3]Cuadro No.1_Nacimiento'!F65*100</f>
        <v>87.69371011850501</v>
      </c>
      <c r="T66" s="192">
        <v>968</v>
      </c>
      <c r="U66" s="193">
        <v>1095</v>
      </c>
      <c r="V66" s="186">
        <f>T66/'[3]Cuadro No.1_Nacimiento'!F65*100</f>
        <v>88.240656335460343</v>
      </c>
      <c r="W66" s="194">
        <f t="shared" si="3"/>
        <v>11.598173515981735</v>
      </c>
    </row>
    <row r="67" spans="1:23" s="252" customFormat="1" ht="22.5" customHeight="1" x14ac:dyDescent="0.25">
      <c r="A67" s="182" t="s">
        <v>101</v>
      </c>
      <c r="B67" s="184">
        <v>57</v>
      </c>
      <c r="C67" s="185">
        <v>71</v>
      </c>
      <c r="D67" s="186">
        <f>B67/'[3]Cuadro No.1_Nacimiento'!F66*100</f>
        <v>96.610169491525426</v>
      </c>
      <c r="E67" s="187">
        <f t="shared" si="1"/>
        <v>19.718309859154928</v>
      </c>
      <c r="F67" s="188">
        <v>47</v>
      </c>
      <c r="G67" s="258">
        <f>F67/'[3]Cuadro No.1_Nacimiento'!F66*100</f>
        <v>79.66101694915254</v>
      </c>
      <c r="H67" s="190">
        <v>56</v>
      </c>
      <c r="I67" s="191">
        <v>68</v>
      </c>
      <c r="J67" s="186">
        <f>H67/'[3]Cuadro No.1_Nacimiento'!F66*100</f>
        <v>94.915254237288138</v>
      </c>
      <c r="K67" s="187">
        <f t="shared" si="0"/>
        <v>17.647058823529413</v>
      </c>
      <c r="L67" s="184">
        <v>27</v>
      </c>
      <c r="M67" s="259">
        <f>L67/'[3]Cuadro No.1_Nacimiento'!F66*100</f>
        <v>45.762711864406782</v>
      </c>
      <c r="N67" s="190">
        <v>56</v>
      </c>
      <c r="O67" s="191">
        <v>68</v>
      </c>
      <c r="P67" s="186">
        <f>N67/'[3]Cuadro No.1_Nacimiento'!F66*100</f>
        <v>94.915254237288138</v>
      </c>
      <c r="Q67" s="187">
        <f t="shared" si="5"/>
        <v>17.647058823529413</v>
      </c>
      <c r="R67" s="184">
        <v>48</v>
      </c>
      <c r="S67" s="187">
        <f>R67/'[3]Cuadro No.1_Nacimiento'!F66*100</f>
        <v>81.355932203389841</v>
      </c>
      <c r="T67" s="192">
        <v>58</v>
      </c>
      <c r="U67" s="193">
        <v>70</v>
      </c>
      <c r="V67" s="186">
        <f>T67/'[3]Cuadro No.1_Nacimiento'!F66*100</f>
        <v>98.305084745762713</v>
      </c>
      <c r="W67" s="196">
        <f t="shared" si="3"/>
        <v>17.142857142857142</v>
      </c>
    </row>
    <row r="68" spans="1:23" s="252" customFormat="1" ht="22.5" customHeight="1" x14ac:dyDescent="0.25">
      <c r="A68" s="182" t="s">
        <v>99</v>
      </c>
      <c r="B68" s="184">
        <v>34</v>
      </c>
      <c r="C68" s="185">
        <v>35</v>
      </c>
      <c r="D68" s="186">
        <f>B68/'[3]Cuadro No.1_Nacimiento'!F67*100</f>
        <v>212.5</v>
      </c>
      <c r="E68" s="187">
        <f t="shared" si="1"/>
        <v>2.8571428571428572</v>
      </c>
      <c r="F68" s="188">
        <v>6</v>
      </c>
      <c r="G68" s="258">
        <f>F68/'[3]Cuadro No.1_Nacimiento'!F67*100</f>
        <v>37.5</v>
      </c>
      <c r="H68" s="190">
        <v>35</v>
      </c>
      <c r="I68" s="191">
        <v>34</v>
      </c>
      <c r="J68" s="186">
        <f>H68/'[3]Cuadro No.1_Nacimiento'!F67*100</f>
        <v>218.75</v>
      </c>
      <c r="K68" s="187">
        <f t="shared" si="0"/>
        <v>-2.9411764705882351</v>
      </c>
      <c r="L68" s="184">
        <v>4</v>
      </c>
      <c r="M68" s="259">
        <f>L68/'[3]Cuadro No.1_Nacimiento'!F67*100</f>
        <v>25</v>
      </c>
      <c r="N68" s="190">
        <v>36</v>
      </c>
      <c r="O68" s="191">
        <v>36</v>
      </c>
      <c r="P68" s="186">
        <f>N68/'[3]Cuadro No.1_Nacimiento'!F67*100</f>
        <v>225</v>
      </c>
      <c r="Q68" s="187">
        <f t="shared" si="5"/>
        <v>0</v>
      </c>
      <c r="R68" s="184">
        <v>23</v>
      </c>
      <c r="S68" s="187">
        <f>R68/'[3]Cuadro No.1_Nacimiento'!F67*100</f>
        <v>143.75</v>
      </c>
      <c r="T68" s="192">
        <v>37</v>
      </c>
      <c r="U68" s="193">
        <v>37</v>
      </c>
      <c r="V68" s="186">
        <f>T68/'[3]Cuadro No.1_Nacimiento'!F67*100</f>
        <v>231.25</v>
      </c>
      <c r="W68" s="196">
        <f t="shared" si="3"/>
        <v>0</v>
      </c>
    </row>
    <row r="69" spans="1:23" s="252" customFormat="1" ht="22.5" customHeight="1" x14ac:dyDescent="0.25">
      <c r="A69" s="182" t="s">
        <v>102</v>
      </c>
      <c r="B69" s="184">
        <v>1084</v>
      </c>
      <c r="C69" s="185">
        <v>1278</v>
      </c>
      <c r="D69" s="186">
        <f>B69/'[3]Cuadro No.1_Nacimiento'!F68*100</f>
        <v>67.792370231394614</v>
      </c>
      <c r="E69" s="187">
        <f t="shared" si="1"/>
        <v>15.179968701095461</v>
      </c>
      <c r="F69" s="188">
        <v>1509</v>
      </c>
      <c r="G69" s="258">
        <f>F69/'[3]Cuadro No.1_Nacimiento'!F68*100</f>
        <v>94.371482176360217</v>
      </c>
      <c r="H69" s="190">
        <v>1101</v>
      </c>
      <c r="I69" s="191">
        <v>1265</v>
      </c>
      <c r="J69" s="186">
        <f>H69/'[3]Cuadro No.1_Nacimiento'!F68*100</f>
        <v>68.85553470919325</v>
      </c>
      <c r="K69" s="187">
        <f t="shared" si="0"/>
        <v>12.964426877470355</v>
      </c>
      <c r="L69" s="184">
        <v>1507</v>
      </c>
      <c r="M69" s="259">
        <f>L69/'[3]Cuadro No.1_Nacimiento'!F68*100</f>
        <v>94.246404002501563</v>
      </c>
      <c r="N69" s="190">
        <v>1203</v>
      </c>
      <c r="O69" s="191">
        <v>1309</v>
      </c>
      <c r="P69" s="186">
        <f>N69/'[3]Cuadro No.1_Nacimiento'!F68*100</f>
        <v>75.234521575984985</v>
      </c>
      <c r="Q69" s="187">
        <f t="shared" si="5"/>
        <v>8.0977845683728038</v>
      </c>
      <c r="R69" s="184">
        <v>1053</v>
      </c>
      <c r="S69" s="187">
        <f>R69/'[3]Cuadro No.1_Nacimiento'!F68*100</f>
        <v>65.853658536585371</v>
      </c>
      <c r="T69" s="192">
        <v>1183</v>
      </c>
      <c r="U69" s="193">
        <v>1255</v>
      </c>
      <c r="V69" s="186">
        <f>T69/'[3]Cuadro No.1_Nacimiento'!F68*100</f>
        <v>73.983739837398375</v>
      </c>
      <c r="W69" s="196">
        <f t="shared" si="3"/>
        <v>5.7370517928286855</v>
      </c>
    </row>
    <row r="70" spans="1:23" s="256" customFormat="1" ht="22.5" customHeight="1" x14ac:dyDescent="0.25">
      <c r="A70" s="174" t="s">
        <v>103</v>
      </c>
      <c r="B70" s="176">
        <f>+B71+B72+B73+B74+B75</f>
        <v>8014</v>
      </c>
      <c r="C70" s="177">
        <f>SUM(C71:C75)</f>
        <v>9316</v>
      </c>
      <c r="D70" s="178">
        <f>B70/'[3]Cuadro No.1_Nacimiento'!F69*100</f>
        <v>82.814921979952459</v>
      </c>
      <c r="E70" s="179">
        <f t="shared" si="1"/>
        <v>13.975955345641907</v>
      </c>
      <c r="F70" s="176">
        <f>SUM(F71:F75)</f>
        <v>9433</v>
      </c>
      <c r="G70" s="180">
        <f>F70/'[3]Cuadro No.1_Nacimiento'!F69*100</f>
        <v>97.478557404154174</v>
      </c>
      <c r="H70" s="176">
        <f>+H71+H72+H73+H74+H75</f>
        <v>7929</v>
      </c>
      <c r="I70" s="177">
        <f>SUM(I71:I75)</f>
        <v>9177</v>
      </c>
      <c r="J70" s="178">
        <f>H70/'[3]Cuadro No.1_Nacimiento'!F69*100</f>
        <v>81.936550583858633</v>
      </c>
      <c r="K70" s="179">
        <f t="shared" si="0"/>
        <v>13.599215429879044</v>
      </c>
      <c r="L70" s="176">
        <f>SUM(L71:L75)</f>
        <v>8475</v>
      </c>
      <c r="M70" s="179">
        <f>L70/'[3]Cuadro No.1_Nacimiento'!F69*100</f>
        <v>87.578795081120191</v>
      </c>
      <c r="N70" s="176">
        <f>SUM(N71:N75)</f>
        <v>8540</v>
      </c>
      <c r="O70" s="177">
        <f>SUM(O71:O75)</f>
        <v>9165</v>
      </c>
      <c r="P70" s="178">
        <f>N70/'[3]Cuadro No.1_Nacimiento'!F69*100</f>
        <v>88.250490854603697</v>
      </c>
      <c r="Q70" s="179">
        <f t="shared" si="5"/>
        <v>6.819421713038734</v>
      </c>
      <c r="R70" s="176">
        <f>SUM(R71:R75)</f>
        <v>5529</v>
      </c>
      <c r="S70" s="179">
        <f>R70/'[3]Cuadro No.1_Nacimiento'!F69*100</f>
        <v>57.135475870621057</v>
      </c>
      <c r="T70" s="176">
        <f>SUM(T71:T75)</f>
        <v>8778</v>
      </c>
      <c r="U70" s="177">
        <f>SUM(U71:U75)</f>
        <v>9323</v>
      </c>
      <c r="V70" s="178">
        <f>T70/'[3]Cuadro No.1_Nacimiento'!F69*100</f>
        <v>90.709930763666421</v>
      </c>
      <c r="W70" s="181">
        <f t="shared" si="3"/>
        <v>5.8457578032822051</v>
      </c>
    </row>
    <row r="71" spans="1:23" s="252" customFormat="1" ht="22.5" customHeight="1" x14ac:dyDescent="0.25">
      <c r="A71" s="182" t="s">
        <v>108</v>
      </c>
      <c r="B71" s="184">
        <v>305</v>
      </c>
      <c r="C71" s="185">
        <v>349</v>
      </c>
      <c r="D71" s="186">
        <f>B71/'[3]Cuadro No.1_Nacimiento'!F70*100</f>
        <v>110.10830324909749</v>
      </c>
      <c r="E71" s="187">
        <f t="shared" si="1"/>
        <v>12.607449856733524</v>
      </c>
      <c r="F71" s="188">
        <v>295</v>
      </c>
      <c r="G71" s="263">
        <f>F71/'[3]Cuadro No.1_Nacimiento'!F70*100</f>
        <v>106.49819494584838</v>
      </c>
      <c r="H71" s="190">
        <v>305</v>
      </c>
      <c r="I71" s="191">
        <v>335</v>
      </c>
      <c r="J71" s="186">
        <f>H71/'[3]Cuadro No.1_Nacimiento'!F70*100</f>
        <v>110.10830324909749</v>
      </c>
      <c r="K71" s="187">
        <f t="shared" si="0"/>
        <v>8.9552238805970141</v>
      </c>
      <c r="L71" s="184">
        <v>286</v>
      </c>
      <c r="M71" s="259">
        <f>L71/'[3]Cuadro No.1_Nacimiento'!F70*100</f>
        <v>103.24909747292419</v>
      </c>
      <c r="N71" s="190">
        <v>309</v>
      </c>
      <c r="O71" s="191">
        <v>331</v>
      </c>
      <c r="P71" s="186">
        <f>N71/'[3]Cuadro No.1_Nacimiento'!F70*100</f>
        <v>111.55234657039712</v>
      </c>
      <c r="Q71" s="187">
        <f t="shared" si="5"/>
        <v>6.6465256797583088</v>
      </c>
      <c r="R71" s="184">
        <v>229</v>
      </c>
      <c r="S71" s="187">
        <f>R71/'[3]Cuadro No.1_Nacimiento'!F70*100</f>
        <v>82.671480144404327</v>
      </c>
      <c r="T71" s="192">
        <v>329</v>
      </c>
      <c r="U71" s="193">
        <v>334</v>
      </c>
      <c r="V71" s="186">
        <f>T71/'[3]Cuadro No.1_Nacimiento'!F70*100</f>
        <v>118.7725631768953</v>
      </c>
      <c r="W71" s="196">
        <f t="shared" si="3"/>
        <v>1.4970059880239521</v>
      </c>
    </row>
    <row r="72" spans="1:23" s="252" customFormat="1" ht="22.5" customHeight="1" x14ac:dyDescent="0.25">
      <c r="A72" s="182" t="s">
        <v>124</v>
      </c>
      <c r="B72" s="184">
        <v>379</v>
      </c>
      <c r="C72" s="185">
        <v>429</v>
      </c>
      <c r="D72" s="186">
        <f>B72/'[3]Cuadro No.1_Nacimiento'!F71*100</f>
        <v>85.36036036036036</v>
      </c>
      <c r="E72" s="187">
        <f t="shared" si="1"/>
        <v>11.655011655011654</v>
      </c>
      <c r="F72" s="188">
        <v>448</v>
      </c>
      <c r="G72" s="263">
        <f>F72/'[3]Cuadro No.1_Nacimiento'!F71*100</f>
        <v>100.90090090090089</v>
      </c>
      <c r="H72" s="190">
        <v>376</v>
      </c>
      <c r="I72" s="191">
        <v>425</v>
      </c>
      <c r="J72" s="186">
        <f>H72/'[3]Cuadro No.1_Nacimiento'!F71*100</f>
        <v>84.684684684684683</v>
      </c>
      <c r="K72" s="187">
        <f t="shared" si="0"/>
        <v>11.529411764705882</v>
      </c>
      <c r="L72" s="184">
        <v>389</v>
      </c>
      <c r="M72" s="259">
        <f>L72/'[3]Cuadro No.1_Nacimiento'!F71*100</f>
        <v>87.612612612612622</v>
      </c>
      <c r="N72" s="190">
        <v>419</v>
      </c>
      <c r="O72" s="191">
        <v>427</v>
      </c>
      <c r="P72" s="186">
        <f>N72/'[3]Cuadro No.1_Nacimiento'!F71*100</f>
        <v>94.369369369369366</v>
      </c>
      <c r="Q72" s="187">
        <f t="shared" si="5"/>
        <v>1.873536299765808</v>
      </c>
      <c r="R72" s="184">
        <v>299</v>
      </c>
      <c r="S72" s="187">
        <f>R72/'[3]Cuadro No.1_Nacimiento'!F71*100</f>
        <v>67.342342342342349</v>
      </c>
      <c r="T72" s="192">
        <v>431</v>
      </c>
      <c r="U72" s="193">
        <v>423</v>
      </c>
      <c r="V72" s="186">
        <f>T72/'[3]Cuadro No.1_Nacimiento'!F71*100</f>
        <v>97.072072072072075</v>
      </c>
      <c r="W72" s="196">
        <f t="shared" si="3"/>
        <v>-1.8912529550827424</v>
      </c>
    </row>
    <row r="73" spans="1:23" s="252" customFormat="1" ht="22.5" customHeight="1" x14ac:dyDescent="0.25">
      <c r="A73" s="182" t="s">
        <v>125</v>
      </c>
      <c r="B73" s="184">
        <v>593</v>
      </c>
      <c r="C73" s="185">
        <v>663</v>
      </c>
      <c r="D73" s="186">
        <f>B73/'[3]Cuadro No.1_Nacimiento'!F72*100</f>
        <v>92.65625</v>
      </c>
      <c r="E73" s="187">
        <f t="shared" si="1"/>
        <v>10.558069381598793</v>
      </c>
      <c r="F73" s="188">
        <v>630</v>
      </c>
      <c r="G73" s="263">
        <f>F73/'[3]Cuadro No.1_Nacimiento'!F72*100</f>
        <v>98.4375</v>
      </c>
      <c r="H73" s="190">
        <v>603</v>
      </c>
      <c r="I73" s="191">
        <v>669</v>
      </c>
      <c r="J73" s="186">
        <f>H73/'[3]Cuadro No.1_Nacimiento'!F72*100</f>
        <v>94.21875</v>
      </c>
      <c r="K73" s="187">
        <f t="shared" si="0"/>
        <v>9.8654708520179373</v>
      </c>
      <c r="L73" s="184">
        <v>557</v>
      </c>
      <c r="M73" s="259">
        <f>L73/'[3]Cuadro No.1_Nacimiento'!F72*100</f>
        <v>87.03125</v>
      </c>
      <c r="N73" s="190">
        <v>630</v>
      </c>
      <c r="O73" s="191">
        <v>664</v>
      </c>
      <c r="P73" s="186">
        <f>N73/'[3]Cuadro No.1_Nacimiento'!F72*100</f>
        <v>98.4375</v>
      </c>
      <c r="Q73" s="187">
        <f t="shared" si="5"/>
        <v>5.1204819277108431</v>
      </c>
      <c r="R73" s="184">
        <v>492</v>
      </c>
      <c r="S73" s="187">
        <f>R73/'[3]Cuadro No.1_Nacimiento'!F72*100</f>
        <v>76.875</v>
      </c>
      <c r="T73" s="192">
        <v>652</v>
      </c>
      <c r="U73" s="193">
        <v>665</v>
      </c>
      <c r="V73" s="186">
        <f>T73/'[3]Cuadro No.1_Nacimiento'!F72*100</f>
        <v>101.875</v>
      </c>
      <c r="W73" s="196">
        <f t="shared" si="3"/>
        <v>1.9548872180451129</v>
      </c>
    </row>
    <row r="74" spans="1:23" s="252" customFormat="1" ht="22.5" customHeight="1" x14ac:dyDescent="0.25">
      <c r="A74" s="182" t="s">
        <v>126</v>
      </c>
      <c r="B74" s="184">
        <v>3091</v>
      </c>
      <c r="C74" s="185">
        <v>3604</v>
      </c>
      <c r="D74" s="186">
        <f>B74/'[3]Cuadro No.1_Nacimiento'!F73*100</f>
        <v>82.935336731955999</v>
      </c>
      <c r="E74" s="187">
        <f t="shared" si="1"/>
        <v>14.234184239733629</v>
      </c>
      <c r="F74" s="188">
        <v>3693</v>
      </c>
      <c r="G74" s="263">
        <f>F74/'[3]Cuadro No.1_Nacimiento'!F73*100</f>
        <v>99.087738127180032</v>
      </c>
      <c r="H74" s="190">
        <v>3065</v>
      </c>
      <c r="I74" s="191">
        <v>3556</v>
      </c>
      <c r="J74" s="186">
        <f>H74/'[3]Cuadro No.1_Nacimiento'!F73*100</f>
        <v>82.237724711564269</v>
      </c>
      <c r="K74" s="187">
        <f t="shared" ref="K74:K100" si="6">(I74-H74)/I74*100</f>
        <v>13.807649043869516</v>
      </c>
      <c r="L74" s="184">
        <v>3335</v>
      </c>
      <c r="M74" s="259">
        <f>L74/'[3]Cuadro No.1_Nacimiento'!F73*100</f>
        <v>89.482157231016899</v>
      </c>
      <c r="N74" s="190">
        <v>3412</v>
      </c>
      <c r="O74" s="191">
        <v>3643</v>
      </c>
      <c r="P74" s="186">
        <f>N74/'[3]Cuadro No.1_Nacimiento'!F73*100</f>
        <v>91.548162060638589</v>
      </c>
      <c r="Q74" s="187">
        <f t="shared" si="5"/>
        <v>6.340927806752676</v>
      </c>
      <c r="R74" s="184">
        <v>2298</v>
      </c>
      <c r="S74" s="187">
        <f>R74/'[3]Cuadro No.1_Nacimiento'!F73*100</f>
        <v>61.658170110008051</v>
      </c>
      <c r="T74" s="192">
        <v>3450</v>
      </c>
      <c r="U74" s="193">
        <v>3585</v>
      </c>
      <c r="V74" s="186">
        <f>T74/'[3]Cuadro No.1_Nacimiento'!F73*100</f>
        <v>92.567748859672662</v>
      </c>
      <c r="W74" s="196">
        <f t="shared" si="3"/>
        <v>3.7656903765690379</v>
      </c>
    </row>
    <row r="75" spans="1:23" s="252" customFormat="1" ht="22.5" customHeight="1" x14ac:dyDescent="0.25">
      <c r="A75" s="182" t="s">
        <v>127</v>
      </c>
      <c r="B75" s="184">
        <v>3646</v>
      </c>
      <c r="C75" s="185">
        <v>4271</v>
      </c>
      <c r="D75" s="186">
        <f>B75/'[3]Cuadro No.1_Nacimiento'!F74*100</f>
        <v>79.450860753976897</v>
      </c>
      <c r="E75" s="187">
        <f t="shared" ref="E75:E100" si="7">(C75-B75)/C75*100</f>
        <v>14.633575275111216</v>
      </c>
      <c r="F75" s="188">
        <v>4367</v>
      </c>
      <c r="G75" s="263">
        <f>F75/'[3]Cuadro No.1_Nacimiento'!F74*100</f>
        <v>95.162344737415566</v>
      </c>
      <c r="H75" s="190">
        <v>3580</v>
      </c>
      <c r="I75" s="191">
        <v>4192</v>
      </c>
      <c r="J75" s="186">
        <f>H75/'[3]Cuadro No.1_Nacimiento'!F74*100</f>
        <v>78.012638919154497</v>
      </c>
      <c r="K75" s="187">
        <f t="shared" si="6"/>
        <v>14.599236641221374</v>
      </c>
      <c r="L75" s="184">
        <v>3908</v>
      </c>
      <c r="M75" s="259">
        <f>L75/'[3]Cuadro No.1_Nacimiento'!F74*100</f>
        <v>85.160165613423402</v>
      </c>
      <c r="N75" s="190">
        <v>3770</v>
      </c>
      <c r="O75" s="191">
        <v>4100</v>
      </c>
      <c r="P75" s="186">
        <f>N75/'[3]Cuadro No.1_Nacimiento'!F74*100</f>
        <v>82.152974504249286</v>
      </c>
      <c r="Q75" s="187">
        <f t="shared" si="5"/>
        <v>8.0487804878048781</v>
      </c>
      <c r="R75" s="184">
        <v>2211</v>
      </c>
      <c r="S75" s="187">
        <f>R75/'[3]Cuadro No.1_Nacimiento'!F74*100</f>
        <v>48.180431466550445</v>
      </c>
      <c r="T75" s="192">
        <v>3916</v>
      </c>
      <c r="U75" s="193">
        <v>4316</v>
      </c>
      <c r="V75" s="186">
        <f>T75/'[3]Cuadro No.1_Nacimiento'!F74*100</f>
        <v>85.334495532795813</v>
      </c>
      <c r="W75" s="196">
        <f t="shared" si="3"/>
        <v>9.2678405931417984</v>
      </c>
    </row>
    <row r="76" spans="1:23" s="256" customFormat="1" ht="22.5" customHeight="1" x14ac:dyDescent="0.25">
      <c r="A76" s="174" t="s">
        <v>128</v>
      </c>
      <c r="B76" s="176">
        <v>1348</v>
      </c>
      <c r="C76" s="177">
        <v>1646</v>
      </c>
      <c r="D76" s="178">
        <f>B76/'[3]Cuadro No.1_Nacimiento'!F75*100</f>
        <v>151.80180180180182</v>
      </c>
      <c r="E76" s="179">
        <f t="shared" si="7"/>
        <v>18.1044957472661</v>
      </c>
      <c r="F76" s="203">
        <v>1357</v>
      </c>
      <c r="G76" s="198">
        <f>F76/'[3]Cuadro No.1_Nacimiento'!F75*100</f>
        <v>152.8153153153153</v>
      </c>
      <c r="H76" s="204">
        <v>1340</v>
      </c>
      <c r="I76" s="205">
        <v>1623</v>
      </c>
      <c r="J76" s="178">
        <f>H76/'[3]Cuadro No.1_Nacimiento'!F75*100</f>
        <v>150.90090090090089</v>
      </c>
      <c r="K76" s="179">
        <f t="shared" si="6"/>
        <v>17.436845348120762</v>
      </c>
      <c r="L76" s="176">
        <v>1043</v>
      </c>
      <c r="M76" s="179">
        <f>L76/'[3]Cuadro No.1_Nacimiento'!F75*100</f>
        <v>117.45495495495494</v>
      </c>
      <c r="N76" s="204">
        <v>1466</v>
      </c>
      <c r="O76" s="205">
        <v>1618</v>
      </c>
      <c r="P76" s="178">
        <f>N76/'[3]Cuadro No.1_Nacimiento'!F75*100</f>
        <v>165.09009009009009</v>
      </c>
      <c r="Q76" s="179">
        <f t="shared" si="5"/>
        <v>9.3943139678615584</v>
      </c>
      <c r="R76" s="176">
        <v>1628</v>
      </c>
      <c r="S76" s="179">
        <f>R76/'[3]Cuadro No.1_Nacimiento'!F75*100</f>
        <v>183.33333333333331</v>
      </c>
      <c r="T76" s="206">
        <v>1544</v>
      </c>
      <c r="U76" s="207">
        <v>1620</v>
      </c>
      <c r="V76" s="178">
        <f>T76/'[3]Cuadro No.1_Nacimiento'!F75*100</f>
        <v>173.87387387387386</v>
      </c>
      <c r="W76" s="181">
        <f t="shared" si="3"/>
        <v>4.6913580246913584</v>
      </c>
    </row>
    <row r="77" spans="1:23" s="256" customFormat="1" ht="22.5" customHeight="1" x14ac:dyDescent="0.25">
      <c r="A77" s="174" t="s">
        <v>112</v>
      </c>
      <c r="B77" s="176">
        <v>8320</v>
      </c>
      <c r="C77" s="177">
        <v>9459</v>
      </c>
      <c r="D77" s="178">
        <f>B77/'[3]Cuadro No.1_Nacimiento'!F76*100</f>
        <v>75.670759436107332</v>
      </c>
      <c r="E77" s="179">
        <f t="shared" si="7"/>
        <v>12.04144201289777</v>
      </c>
      <c r="F77" s="203">
        <v>10228</v>
      </c>
      <c r="G77" s="198">
        <f>F77/'[3]Cuadro No.1_Nacimiento'!F76*100</f>
        <v>93.024101864483853</v>
      </c>
      <c r="H77" s="204">
        <v>8313</v>
      </c>
      <c r="I77" s="205">
        <v>9411</v>
      </c>
      <c r="J77" s="178">
        <f>H77/'[3]Cuadro No.1_Nacimiento'!F76*100</f>
        <v>75.607094133697146</v>
      </c>
      <c r="K77" s="179">
        <f t="shared" si="6"/>
        <v>11.667197959834237</v>
      </c>
      <c r="L77" s="176">
        <v>9352</v>
      </c>
      <c r="M77" s="179">
        <f>L77/'[3]Cuadro No.1_Nacimiento'!F76*100</f>
        <v>85.056844020009095</v>
      </c>
      <c r="N77" s="204">
        <v>8890</v>
      </c>
      <c r="O77" s="205">
        <v>9483</v>
      </c>
      <c r="P77" s="178">
        <f>N77/'[3]Cuadro No.1_Nacimiento'!F76*100</f>
        <v>80.854934060936785</v>
      </c>
      <c r="Q77" s="179">
        <f t="shared" si="5"/>
        <v>6.2532953706632917</v>
      </c>
      <c r="R77" s="176">
        <v>7741</v>
      </c>
      <c r="S77" s="179">
        <f>R77/'[3]Cuadro No.1_Nacimiento'!F76*100</f>
        <v>70.404729422464754</v>
      </c>
      <c r="T77" s="206">
        <v>9339</v>
      </c>
      <c r="U77" s="207">
        <v>9540</v>
      </c>
      <c r="V77" s="178">
        <f>T77/'[3]Cuadro No.1_Nacimiento'!F76*100</f>
        <v>84.938608458390178</v>
      </c>
      <c r="W77" s="181">
        <f t="shared" si="3"/>
        <v>2.1069182389937104</v>
      </c>
    </row>
    <row r="78" spans="1:23" s="256" customFormat="1" ht="22.5" customHeight="1" x14ac:dyDescent="0.25">
      <c r="A78" s="174" t="s">
        <v>74</v>
      </c>
      <c r="B78" s="176">
        <f>SUM(B79:B90)</f>
        <v>3612</v>
      </c>
      <c r="C78" s="177">
        <f>SUM(C79:C90)</f>
        <v>3981</v>
      </c>
      <c r="D78" s="178">
        <f>B78/'[3]Cuadro No.1_Nacimiento'!F77*100</f>
        <v>86.889583834496037</v>
      </c>
      <c r="E78" s="179">
        <f t="shared" si="7"/>
        <v>9.2690278824415984</v>
      </c>
      <c r="F78" s="176">
        <f>SUM(F79:F90)</f>
        <v>4194</v>
      </c>
      <c r="G78" s="198">
        <f>F78/'[3]Cuadro No.1_Nacimiento'!F77*100</f>
        <v>100.8900649506856</v>
      </c>
      <c r="H78" s="176">
        <f>SUM(H79:H90)</f>
        <v>3633</v>
      </c>
      <c r="I78" s="177">
        <f>SUM(I79:I90)</f>
        <v>3962</v>
      </c>
      <c r="J78" s="178">
        <f>H78/'[3]Cuadro No.1_Nacimiento'!F77*100</f>
        <v>87.394755833533793</v>
      </c>
      <c r="K78" s="179">
        <f t="shared" si="6"/>
        <v>8.3038869257950516</v>
      </c>
      <c r="L78" s="176">
        <f>SUM(L79:L90)</f>
        <v>3751</v>
      </c>
      <c r="M78" s="179">
        <f>L78/'[3]Cuadro No.1_Nacimiento'!F77*100</f>
        <v>90.233341351936488</v>
      </c>
      <c r="N78" s="176">
        <f>SUM(N79:N90)</f>
        <v>3827</v>
      </c>
      <c r="O78" s="177">
        <f>SUM(O79:O90)</f>
        <v>3968</v>
      </c>
      <c r="P78" s="178">
        <f>N78/'[3]Cuadro No.1_Nacimiento'!F77*100</f>
        <v>92.061582872263642</v>
      </c>
      <c r="Q78" s="179">
        <f t="shared" si="5"/>
        <v>3.553427419354839</v>
      </c>
      <c r="R78" s="176">
        <f>SUM(R79:R90)</f>
        <v>3192</v>
      </c>
      <c r="S78" s="179">
        <f>R78/'[3]Cuadro No.1_Nacimiento'!F77*100</f>
        <v>76.786143853740668</v>
      </c>
      <c r="T78" s="199">
        <f>SUM(T79:T90)</f>
        <v>3823</v>
      </c>
      <c r="U78" s="200">
        <f>SUM(U79:U90)</f>
        <v>4018</v>
      </c>
      <c r="V78" s="178">
        <f>T78/'[3]Cuadro No.1_Nacimiento'!F77*100</f>
        <v>91.965359634351699</v>
      </c>
      <c r="W78" s="181">
        <f t="shared" si="3"/>
        <v>4.8531607765057245</v>
      </c>
    </row>
    <row r="79" spans="1:23" s="252" customFormat="1" ht="22.5" customHeight="1" x14ac:dyDescent="0.25">
      <c r="A79" s="182" t="s">
        <v>79</v>
      </c>
      <c r="B79" s="184">
        <v>261</v>
      </c>
      <c r="C79" s="185">
        <v>278</v>
      </c>
      <c r="D79" s="186">
        <f>B79/'[3]Cuadro No.1_Nacimiento'!F78*100</f>
        <v>87.878787878787875</v>
      </c>
      <c r="E79" s="187">
        <f t="shared" si="7"/>
        <v>6.1151079136690649</v>
      </c>
      <c r="F79" s="188">
        <v>285</v>
      </c>
      <c r="G79" s="263">
        <f>F79/'[3]Cuadro No.1_Nacimiento'!F78*100</f>
        <v>95.959595959595958</v>
      </c>
      <c r="H79" s="190">
        <v>261</v>
      </c>
      <c r="I79" s="191">
        <v>282</v>
      </c>
      <c r="J79" s="186">
        <f>H79/'[3]Cuadro No.1_Nacimiento'!F78*100</f>
        <v>87.878787878787875</v>
      </c>
      <c r="K79" s="187">
        <f t="shared" si="6"/>
        <v>7.4468085106382977</v>
      </c>
      <c r="L79" s="184">
        <v>245</v>
      </c>
      <c r="M79" s="259">
        <f>L79/'[3]Cuadro No.1_Nacimiento'!F78*100</f>
        <v>82.491582491582491</v>
      </c>
      <c r="N79" s="190">
        <v>270</v>
      </c>
      <c r="O79" s="191">
        <v>277</v>
      </c>
      <c r="P79" s="186">
        <f>N79/'[3]Cuadro No.1_Nacimiento'!F78*100</f>
        <v>90.909090909090907</v>
      </c>
      <c r="Q79" s="187">
        <f t="shared" si="5"/>
        <v>2.5270758122743682</v>
      </c>
      <c r="R79" s="184">
        <v>251</v>
      </c>
      <c r="S79" s="187">
        <f>R79/'[3]Cuadro No.1_Nacimiento'!F78*100</f>
        <v>84.511784511784512</v>
      </c>
      <c r="T79" s="192">
        <v>277</v>
      </c>
      <c r="U79" s="193">
        <v>272</v>
      </c>
      <c r="V79" s="186">
        <f>T79/'[3]Cuadro No.1_Nacimiento'!F78*100</f>
        <v>93.265993265993259</v>
      </c>
      <c r="W79" s="196">
        <f t="shared" ref="W79:W100" si="8">(U79-T79)/U79*100</f>
        <v>-1.8382352941176472</v>
      </c>
    </row>
    <row r="80" spans="1:23" s="252" customFormat="1" ht="22.5" customHeight="1" x14ac:dyDescent="0.25">
      <c r="A80" s="182" t="s">
        <v>77</v>
      </c>
      <c r="B80" s="184">
        <v>261</v>
      </c>
      <c r="C80" s="185">
        <v>286</v>
      </c>
      <c r="D80" s="186">
        <f>B80/'[3]Cuadro No.1_Nacimiento'!F79*100</f>
        <v>81.308411214953267</v>
      </c>
      <c r="E80" s="187">
        <f t="shared" si="7"/>
        <v>8.7412587412587417</v>
      </c>
      <c r="F80" s="188">
        <v>329</v>
      </c>
      <c r="G80" s="263">
        <f>F80/'[3]Cuadro No.1_Nacimiento'!F79*100</f>
        <v>102.49221183800623</v>
      </c>
      <c r="H80" s="190">
        <v>267</v>
      </c>
      <c r="I80" s="191">
        <v>284</v>
      </c>
      <c r="J80" s="186">
        <f>H80/'[3]Cuadro No.1_Nacimiento'!F79*100</f>
        <v>83.177570093457945</v>
      </c>
      <c r="K80" s="187">
        <f t="shared" si="6"/>
        <v>5.9859154929577461</v>
      </c>
      <c r="L80" s="184">
        <v>281</v>
      </c>
      <c r="M80" s="259">
        <f>L80/'[3]Cuadro No.1_Nacimiento'!F79*100</f>
        <v>87.53894080996885</v>
      </c>
      <c r="N80" s="190">
        <v>290</v>
      </c>
      <c r="O80" s="191">
        <v>290</v>
      </c>
      <c r="P80" s="186">
        <f>N80/'[3]Cuadro No.1_Nacimiento'!F79*100</f>
        <v>90.342679127725859</v>
      </c>
      <c r="Q80" s="187">
        <f t="shared" si="5"/>
        <v>0</v>
      </c>
      <c r="R80" s="184">
        <v>242</v>
      </c>
      <c r="S80" s="187">
        <f>R80/'[3]Cuadro No.1_Nacimiento'!F79*100</f>
        <v>75.389408099688467</v>
      </c>
      <c r="T80" s="192">
        <v>281</v>
      </c>
      <c r="U80" s="193">
        <v>286</v>
      </c>
      <c r="V80" s="186">
        <f>T80/'[3]Cuadro No.1_Nacimiento'!F79*100</f>
        <v>87.53894080996885</v>
      </c>
      <c r="W80" s="196">
        <f t="shared" si="8"/>
        <v>1.7482517482517483</v>
      </c>
    </row>
    <row r="81" spans="1:23" s="252" customFormat="1" ht="22.5" customHeight="1" x14ac:dyDescent="0.25">
      <c r="A81" s="182" t="s">
        <v>83</v>
      </c>
      <c r="B81" s="184">
        <v>305</v>
      </c>
      <c r="C81" s="185">
        <v>351</v>
      </c>
      <c r="D81" s="186">
        <f>B81/'[3]Cuadro No.1_Nacimiento'!F80*100</f>
        <v>80.474934036939317</v>
      </c>
      <c r="E81" s="187">
        <f t="shared" si="7"/>
        <v>13.105413105413104</v>
      </c>
      <c r="F81" s="188">
        <v>304</v>
      </c>
      <c r="G81" s="263">
        <f>F81/'[3]Cuadro No.1_Nacimiento'!F80*100</f>
        <v>80.211081794195252</v>
      </c>
      <c r="H81" s="190">
        <v>309</v>
      </c>
      <c r="I81" s="191">
        <v>343</v>
      </c>
      <c r="J81" s="186">
        <f>H81/'[3]Cuadro No.1_Nacimiento'!F80*100</f>
        <v>81.530343007915562</v>
      </c>
      <c r="K81" s="187">
        <f t="shared" si="6"/>
        <v>9.9125364431486886</v>
      </c>
      <c r="L81" s="184">
        <v>174</v>
      </c>
      <c r="M81" s="259">
        <f>L81/'[3]Cuadro No.1_Nacimiento'!F80*100</f>
        <v>45.910290237467017</v>
      </c>
      <c r="N81" s="190">
        <v>299</v>
      </c>
      <c r="O81" s="191">
        <v>327</v>
      </c>
      <c r="P81" s="186">
        <f>N81/'[3]Cuadro No.1_Nacimiento'!F80*100</f>
        <v>78.891820580474942</v>
      </c>
      <c r="Q81" s="187">
        <f t="shared" si="5"/>
        <v>8.5626911314984699</v>
      </c>
      <c r="R81" s="184">
        <v>215</v>
      </c>
      <c r="S81" s="187">
        <f>R81/'[3]Cuadro No.1_Nacimiento'!F80*100</f>
        <v>56.728232189973617</v>
      </c>
      <c r="T81" s="192">
        <v>315</v>
      </c>
      <c r="U81" s="193">
        <v>357</v>
      </c>
      <c r="V81" s="186">
        <f>T81/'[3]Cuadro No.1_Nacimiento'!F80*100</f>
        <v>83.113456464379937</v>
      </c>
      <c r="W81" s="196">
        <f t="shared" si="8"/>
        <v>11.76470588235294</v>
      </c>
    </row>
    <row r="82" spans="1:23" s="252" customFormat="1" ht="22.5" customHeight="1" x14ac:dyDescent="0.25">
      <c r="A82" s="182" t="s">
        <v>76</v>
      </c>
      <c r="B82" s="184">
        <v>153</v>
      </c>
      <c r="C82" s="185">
        <v>193</v>
      </c>
      <c r="D82" s="186">
        <f>B82/'[3]Cuadro No.1_Nacimiento'!F81*100</f>
        <v>86.931818181818173</v>
      </c>
      <c r="E82" s="187">
        <f t="shared" si="7"/>
        <v>20.725388601036268</v>
      </c>
      <c r="F82" s="188">
        <v>181</v>
      </c>
      <c r="G82" s="263">
        <f>F82/'[3]Cuadro No.1_Nacimiento'!F81*100</f>
        <v>102.84090909090908</v>
      </c>
      <c r="H82" s="190">
        <v>156</v>
      </c>
      <c r="I82" s="191">
        <v>183</v>
      </c>
      <c r="J82" s="186">
        <f>H82/'[3]Cuadro No.1_Nacimiento'!F81*100</f>
        <v>88.63636363636364</v>
      </c>
      <c r="K82" s="187">
        <f t="shared" si="6"/>
        <v>14.754098360655737</v>
      </c>
      <c r="L82" s="184">
        <v>158</v>
      </c>
      <c r="M82" s="259">
        <f>L82/'[3]Cuadro No.1_Nacimiento'!F81*100</f>
        <v>89.772727272727266</v>
      </c>
      <c r="N82" s="190">
        <v>160</v>
      </c>
      <c r="O82" s="191">
        <v>180</v>
      </c>
      <c r="P82" s="186">
        <f>N82/'[3]Cuadro No.1_Nacimiento'!F81*100</f>
        <v>90.909090909090907</v>
      </c>
      <c r="Q82" s="187">
        <f t="shared" si="5"/>
        <v>11.111111111111111</v>
      </c>
      <c r="R82" s="184">
        <v>131</v>
      </c>
      <c r="S82" s="187">
        <f>R82/'[3]Cuadro No.1_Nacimiento'!F81*100</f>
        <v>74.431818181818173</v>
      </c>
      <c r="T82" s="192">
        <v>158</v>
      </c>
      <c r="U82" s="193">
        <v>183</v>
      </c>
      <c r="V82" s="186">
        <f>T82/'[3]Cuadro No.1_Nacimiento'!F81*100</f>
        <v>89.772727272727266</v>
      </c>
      <c r="W82" s="196">
        <f t="shared" si="8"/>
        <v>13.661202185792352</v>
      </c>
    </row>
    <row r="83" spans="1:23" s="252" customFormat="1" ht="22.5" customHeight="1" x14ac:dyDescent="0.25">
      <c r="A83" s="182" t="s">
        <v>82</v>
      </c>
      <c r="B83" s="184">
        <v>136</v>
      </c>
      <c r="C83" s="185">
        <v>150</v>
      </c>
      <c r="D83" s="186">
        <f>B83/'[3]Cuadro No.1_Nacimiento'!F82*100</f>
        <v>114.28571428571428</v>
      </c>
      <c r="E83" s="187">
        <f t="shared" si="7"/>
        <v>9.3333333333333339</v>
      </c>
      <c r="F83" s="188">
        <v>149</v>
      </c>
      <c r="G83" s="263">
        <f>F83/'[3]Cuadro No.1_Nacimiento'!F82*100</f>
        <v>125.21008403361344</v>
      </c>
      <c r="H83" s="190">
        <v>135</v>
      </c>
      <c r="I83" s="191">
        <v>149</v>
      </c>
      <c r="J83" s="186">
        <f>H83/'[3]Cuadro No.1_Nacimiento'!F82*100</f>
        <v>113.4453781512605</v>
      </c>
      <c r="K83" s="187">
        <f t="shared" si="6"/>
        <v>9.3959731543624159</v>
      </c>
      <c r="L83" s="184">
        <v>138</v>
      </c>
      <c r="M83" s="259">
        <f>L83/'[3]Cuadro No.1_Nacimiento'!F82*100</f>
        <v>115.96638655462186</v>
      </c>
      <c r="N83" s="190">
        <v>145</v>
      </c>
      <c r="O83" s="191">
        <v>153</v>
      </c>
      <c r="P83" s="186">
        <f>N83/'[3]Cuadro No.1_Nacimiento'!F82*100</f>
        <v>121.84873949579831</v>
      </c>
      <c r="Q83" s="187">
        <f t="shared" si="5"/>
        <v>5.2287581699346406</v>
      </c>
      <c r="R83" s="184">
        <v>146</v>
      </c>
      <c r="S83" s="187">
        <f>R83/'[3]Cuadro No.1_Nacimiento'!F82*100</f>
        <v>122.68907563025211</v>
      </c>
      <c r="T83" s="192">
        <v>144</v>
      </c>
      <c r="U83" s="193">
        <v>152</v>
      </c>
      <c r="V83" s="186">
        <f>T83/'[3]Cuadro No.1_Nacimiento'!F82*100</f>
        <v>121.00840336134453</v>
      </c>
      <c r="W83" s="196">
        <f t="shared" si="8"/>
        <v>5.2631578947368416</v>
      </c>
    </row>
    <row r="84" spans="1:23" s="252" customFormat="1" ht="22.5" customHeight="1" x14ac:dyDescent="0.25">
      <c r="A84" s="182" t="s">
        <v>78</v>
      </c>
      <c r="B84" s="184">
        <v>148</v>
      </c>
      <c r="C84" s="185">
        <v>165</v>
      </c>
      <c r="D84" s="186">
        <f>B84/'[3]Cuadro No.1_Nacimiento'!F83*100</f>
        <v>96.732026143790847</v>
      </c>
      <c r="E84" s="187">
        <f t="shared" si="7"/>
        <v>10.303030303030303</v>
      </c>
      <c r="F84" s="188">
        <v>181</v>
      </c>
      <c r="G84" s="263">
        <f>F84/'[3]Cuadro No.1_Nacimiento'!F83*100</f>
        <v>118.30065359477125</v>
      </c>
      <c r="H84" s="190">
        <v>149</v>
      </c>
      <c r="I84" s="191">
        <v>160</v>
      </c>
      <c r="J84" s="186">
        <f>H84/'[3]Cuadro No.1_Nacimiento'!F83*100</f>
        <v>97.385620915032675</v>
      </c>
      <c r="K84" s="187">
        <f t="shared" si="6"/>
        <v>6.8750000000000009</v>
      </c>
      <c r="L84" s="184">
        <v>185</v>
      </c>
      <c r="M84" s="259">
        <f>L84/'[3]Cuadro No.1_Nacimiento'!F83*100</f>
        <v>120.91503267973856</v>
      </c>
      <c r="N84" s="190">
        <v>158</v>
      </c>
      <c r="O84" s="191">
        <v>159</v>
      </c>
      <c r="P84" s="186">
        <f>N84/'[3]Cuadro No.1_Nacimiento'!F83*100</f>
        <v>103.26797385620917</v>
      </c>
      <c r="Q84" s="187">
        <f t="shared" si="5"/>
        <v>0.62893081761006298</v>
      </c>
      <c r="R84" s="184">
        <v>147</v>
      </c>
      <c r="S84" s="187">
        <f>R84/'[3]Cuadro No.1_Nacimiento'!F83*100</f>
        <v>96.078431372549019</v>
      </c>
      <c r="T84" s="192">
        <v>146</v>
      </c>
      <c r="U84" s="193">
        <v>158</v>
      </c>
      <c r="V84" s="186">
        <f>T84/'[3]Cuadro No.1_Nacimiento'!F83*100</f>
        <v>95.424836601307192</v>
      </c>
      <c r="W84" s="196">
        <f t="shared" si="8"/>
        <v>7.59493670886076</v>
      </c>
    </row>
    <row r="85" spans="1:23" s="252" customFormat="1" ht="22.5" customHeight="1" x14ac:dyDescent="0.25">
      <c r="A85" s="182" t="s">
        <v>85</v>
      </c>
      <c r="B85" s="184">
        <v>404</v>
      </c>
      <c r="C85" s="185">
        <v>421</v>
      </c>
      <c r="D85" s="186">
        <f>B85/'[3]Cuadro No.1_Nacimiento'!F84*100</f>
        <v>77.842003853564549</v>
      </c>
      <c r="E85" s="187">
        <f t="shared" si="7"/>
        <v>4.0380047505938244</v>
      </c>
      <c r="F85" s="188">
        <v>462</v>
      </c>
      <c r="G85" s="263">
        <f>F85/'[3]Cuadro No.1_Nacimiento'!F84*100</f>
        <v>89.017341040462426</v>
      </c>
      <c r="H85" s="190">
        <v>407</v>
      </c>
      <c r="I85" s="191">
        <v>422</v>
      </c>
      <c r="J85" s="186">
        <f>H85/'[3]Cuadro No.1_Nacimiento'!F84*100</f>
        <v>78.420038535645475</v>
      </c>
      <c r="K85" s="187">
        <f t="shared" si="6"/>
        <v>3.5545023696682465</v>
      </c>
      <c r="L85" s="184">
        <v>441</v>
      </c>
      <c r="M85" s="259">
        <f>L85/'[3]Cuadro No.1_Nacimiento'!F84*100</f>
        <v>84.971098265895947</v>
      </c>
      <c r="N85" s="190">
        <v>411</v>
      </c>
      <c r="O85" s="191">
        <v>428</v>
      </c>
      <c r="P85" s="186">
        <f>N85/'[3]Cuadro No.1_Nacimiento'!F84*100</f>
        <v>79.190751445086704</v>
      </c>
      <c r="Q85" s="187">
        <f t="shared" si="5"/>
        <v>3.9719626168224296</v>
      </c>
      <c r="R85" s="184">
        <v>412</v>
      </c>
      <c r="S85" s="187">
        <f>R85/'[3]Cuadro No.1_Nacimiento'!F84*100</f>
        <v>79.383429672447008</v>
      </c>
      <c r="T85" s="192">
        <v>424</v>
      </c>
      <c r="U85" s="193">
        <v>426</v>
      </c>
      <c r="V85" s="186">
        <f>T85/'[3]Cuadro No.1_Nacimiento'!F84*100</f>
        <v>81.695568400770711</v>
      </c>
      <c r="W85" s="196">
        <f t="shared" si="8"/>
        <v>0.46948356807511737</v>
      </c>
    </row>
    <row r="86" spans="1:23" s="252" customFormat="1" ht="22.5" customHeight="1" x14ac:dyDescent="0.25">
      <c r="A86" s="182" t="s">
        <v>81</v>
      </c>
      <c r="B86" s="184">
        <v>56</v>
      </c>
      <c r="C86" s="185">
        <v>63</v>
      </c>
      <c r="D86" s="186">
        <f>B86/'[3]Cuadro No.1_Nacimiento'!F85*100</f>
        <v>91.803278688524586</v>
      </c>
      <c r="E86" s="187">
        <f t="shared" si="7"/>
        <v>11.111111111111111</v>
      </c>
      <c r="F86" s="188">
        <v>60</v>
      </c>
      <c r="G86" s="263">
        <f>F86/'[3]Cuadro No.1_Nacimiento'!F85*100</f>
        <v>98.360655737704917</v>
      </c>
      <c r="H86" s="190">
        <v>56</v>
      </c>
      <c r="I86" s="191">
        <v>65</v>
      </c>
      <c r="J86" s="186">
        <f>H86/'[3]Cuadro No.1_Nacimiento'!F85*100</f>
        <v>91.803278688524586</v>
      </c>
      <c r="K86" s="187">
        <f t="shared" si="6"/>
        <v>13.846153846153847</v>
      </c>
      <c r="L86" s="184">
        <v>60</v>
      </c>
      <c r="M86" s="259">
        <f>L86/'[3]Cuadro No.1_Nacimiento'!F85*100</f>
        <v>98.360655737704917</v>
      </c>
      <c r="N86" s="190">
        <v>59</v>
      </c>
      <c r="O86" s="191">
        <v>66</v>
      </c>
      <c r="P86" s="186">
        <f>N86/'[3]Cuadro No.1_Nacimiento'!F85*100</f>
        <v>96.721311475409834</v>
      </c>
      <c r="Q86" s="187">
        <f t="shared" si="5"/>
        <v>10.606060606060606</v>
      </c>
      <c r="R86" s="184">
        <v>24</v>
      </c>
      <c r="S86" s="187">
        <f>R86/'[3]Cuadro No.1_Nacimiento'!F85*100</f>
        <v>39.344262295081968</v>
      </c>
      <c r="T86" s="192">
        <v>55</v>
      </c>
      <c r="U86" s="193">
        <v>65</v>
      </c>
      <c r="V86" s="186">
        <f>T86/'[3]Cuadro No.1_Nacimiento'!F85*100</f>
        <v>90.163934426229503</v>
      </c>
      <c r="W86" s="196">
        <f t="shared" si="8"/>
        <v>15.384615384615385</v>
      </c>
    </row>
    <row r="87" spans="1:23" s="252" customFormat="1" ht="22.5" customHeight="1" x14ac:dyDescent="0.25">
      <c r="A87" s="182" t="s">
        <v>80</v>
      </c>
      <c r="B87" s="184">
        <v>67</v>
      </c>
      <c r="C87" s="185">
        <v>77</v>
      </c>
      <c r="D87" s="186">
        <f>B87/'[3]Cuadro No.1_Nacimiento'!F86*100</f>
        <v>87.012987012987011</v>
      </c>
      <c r="E87" s="187">
        <f t="shared" si="7"/>
        <v>12.987012987012985</v>
      </c>
      <c r="F87" s="188">
        <v>89</v>
      </c>
      <c r="G87" s="263">
        <f>F87/'[3]Cuadro No.1_Nacimiento'!F86*100</f>
        <v>115.58441558441559</v>
      </c>
      <c r="H87" s="190">
        <v>67</v>
      </c>
      <c r="I87" s="191">
        <v>77</v>
      </c>
      <c r="J87" s="186">
        <f>H87/'[3]Cuadro No.1_Nacimiento'!F86*100</f>
        <v>87.012987012987011</v>
      </c>
      <c r="K87" s="187">
        <f t="shared" si="6"/>
        <v>12.987012987012985</v>
      </c>
      <c r="L87" s="184">
        <v>88</v>
      </c>
      <c r="M87" s="259">
        <f>L87/'[3]Cuadro No.1_Nacimiento'!F86*100</f>
        <v>114.28571428571428</v>
      </c>
      <c r="N87" s="190">
        <v>71</v>
      </c>
      <c r="O87" s="191">
        <v>76</v>
      </c>
      <c r="P87" s="186">
        <f>N87/'[3]Cuadro No.1_Nacimiento'!F86*100</f>
        <v>92.20779220779221</v>
      </c>
      <c r="Q87" s="187">
        <f t="shared" si="5"/>
        <v>6.5789473684210522</v>
      </c>
      <c r="R87" s="184">
        <v>41</v>
      </c>
      <c r="S87" s="187">
        <f>R87/'[3]Cuadro No.1_Nacimiento'!F86*100</f>
        <v>53.246753246753244</v>
      </c>
      <c r="T87" s="192">
        <v>69</v>
      </c>
      <c r="U87" s="193">
        <v>77</v>
      </c>
      <c r="V87" s="186">
        <f>T87/'[3]Cuadro No.1_Nacimiento'!F86*100</f>
        <v>89.610389610389603</v>
      </c>
      <c r="W87" s="196">
        <f t="shared" si="8"/>
        <v>10.38961038961039</v>
      </c>
    </row>
    <row r="88" spans="1:23" s="252" customFormat="1" ht="22.5" customHeight="1" x14ac:dyDescent="0.25">
      <c r="A88" s="182" t="s">
        <v>86</v>
      </c>
      <c r="B88" s="184">
        <v>81</v>
      </c>
      <c r="C88" s="185">
        <v>85</v>
      </c>
      <c r="D88" s="186">
        <f>B88/'[3]Cuadro No.1_Nacimiento'!F87*100</f>
        <v>130.64516129032256</v>
      </c>
      <c r="E88" s="187">
        <f t="shared" si="7"/>
        <v>4.7058823529411766</v>
      </c>
      <c r="F88" s="188">
        <v>75</v>
      </c>
      <c r="G88" s="263">
        <f>F88/'[3]Cuadro No.1_Nacimiento'!F87*100</f>
        <v>120.96774193548387</v>
      </c>
      <c r="H88" s="190">
        <v>82</v>
      </c>
      <c r="I88" s="191">
        <v>85</v>
      </c>
      <c r="J88" s="186">
        <f>H88/'[3]Cuadro No.1_Nacimiento'!F87*100</f>
        <v>132.25806451612902</v>
      </c>
      <c r="K88" s="187">
        <f t="shared" si="6"/>
        <v>3.5294117647058822</v>
      </c>
      <c r="L88" s="184">
        <v>72</v>
      </c>
      <c r="M88" s="259">
        <f>L88/'[3]Cuadro No.1_Nacimiento'!F87*100</f>
        <v>116.12903225806453</v>
      </c>
      <c r="N88" s="190">
        <v>92</v>
      </c>
      <c r="O88" s="191">
        <v>92</v>
      </c>
      <c r="P88" s="186">
        <f>N88/'[3]Cuadro No.1_Nacimiento'!F87*100</f>
        <v>148.38709677419354</v>
      </c>
      <c r="Q88" s="187">
        <f t="shared" si="5"/>
        <v>0</v>
      </c>
      <c r="R88" s="184">
        <v>87</v>
      </c>
      <c r="S88" s="187">
        <f>R88/'[3]Cuadro No.1_Nacimiento'!F87*100</f>
        <v>140.32258064516131</v>
      </c>
      <c r="T88" s="192">
        <v>89</v>
      </c>
      <c r="U88" s="193">
        <v>92</v>
      </c>
      <c r="V88" s="186">
        <f>T88/'[3]Cuadro No.1_Nacimiento'!F87*100</f>
        <v>143.54838709677421</v>
      </c>
      <c r="W88" s="196">
        <f t="shared" si="8"/>
        <v>3.2608695652173911</v>
      </c>
    </row>
    <row r="89" spans="1:23" s="252" customFormat="1" ht="22.5" customHeight="1" x14ac:dyDescent="0.25">
      <c r="A89" s="182" t="s">
        <v>84</v>
      </c>
      <c r="B89" s="184">
        <v>1564</v>
      </c>
      <c r="C89" s="185">
        <v>1724</v>
      </c>
      <c r="D89" s="186">
        <f>B89/'[3]Cuadro No.1_Nacimiento'!F88*100</f>
        <v>88.013505908835114</v>
      </c>
      <c r="E89" s="187">
        <f t="shared" si="7"/>
        <v>9.2807424593967518</v>
      </c>
      <c r="F89" s="188">
        <v>1844</v>
      </c>
      <c r="G89" s="263">
        <f>F89/'[3]Cuadro No.1_Nacimiento'!F88*100</f>
        <v>103.77039954980305</v>
      </c>
      <c r="H89" s="190">
        <v>1571</v>
      </c>
      <c r="I89" s="191">
        <v>1729</v>
      </c>
      <c r="J89" s="186">
        <f>H89/'[3]Cuadro No.1_Nacimiento'!F88*100</f>
        <v>88.407428249859308</v>
      </c>
      <c r="K89" s="187">
        <f t="shared" si="6"/>
        <v>9.1382301908617691</v>
      </c>
      <c r="L89" s="184">
        <v>1684</v>
      </c>
      <c r="M89" s="259">
        <f>L89/'[3]Cuadro No.1_Nacimiento'!F88*100</f>
        <v>94.766460326392803</v>
      </c>
      <c r="N89" s="190">
        <v>1686</v>
      </c>
      <c r="O89" s="191">
        <v>1735</v>
      </c>
      <c r="P89" s="186">
        <f>N89/'[3]Cuadro No.1_Nacimiento'!F88*100</f>
        <v>94.879009566685426</v>
      </c>
      <c r="Q89" s="187">
        <f t="shared" si="5"/>
        <v>2.8242074927953889</v>
      </c>
      <c r="R89" s="184">
        <v>1358</v>
      </c>
      <c r="S89" s="187">
        <f>R89/'[3]Cuadro No.1_Nacimiento'!F88*100</f>
        <v>76.420934158694436</v>
      </c>
      <c r="T89" s="192">
        <v>1686</v>
      </c>
      <c r="U89" s="193">
        <v>1760</v>
      </c>
      <c r="V89" s="186">
        <f>T89/'[3]Cuadro No.1_Nacimiento'!F88*100</f>
        <v>94.879009566685426</v>
      </c>
      <c r="W89" s="196">
        <f t="shared" si="8"/>
        <v>4.2045454545454541</v>
      </c>
    </row>
    <row r="90" spans="1:23" s="252" customFormat="1" ht="22.5" customHeight="1" x14ac:dyDescent="0.25">
      <c r="A90" s="182" t="s">
        <v>75</v>
      </c>
      <c r="B90" s="184">
        <v>176</v>
      </c>
      <c r="C90" s="185">
        <v>188</v>
      </c>
      <c r="D90" s="186">
        <f>B90/'[3]Cuadro No.1_Nacimiento'!F89*100</f>
        <v>81.481481481481481</v>
      </c>
      <c r="E90" s="187">
        <f t="shared" si="7"/>
        <v>6.3829787234042552</v>
      </c>
      <c r="F90" s="188">
        <v>235</v>
      </c>
      <c r="G90" s="263">
        <f>F90/'[3]Cuadro No.1_Nacimiento'!F89*100</f>
        <v>108.7962962962963</v>
      </c>
      <c r="H90" s="190">
        <v>173</v>
      </c>
      <c r="I90" s="191">
        <v>183</v>
      </c>
      <c r="J90" s="186">
        <f>H90/'[3]Cuadro No.1_Nacimiento'!F89*100</f>
        <v>80.092592592592595</v>
      </c>
      <c r="K90" s="187">
        <f t="shared" si="6"/>
        <v>5.4644808743169397</v>
      </c>
      <c r="L90" s="184">
        <v>225</v>
      </c>
      <c r="M90" s="259">
        <f>L90/'[3]Cuadro No.1_Nacimiento'!F89*100</f>
        <v>104.16666666666667</v>
      </c>
      <c r="N90" s="190">
        <v>186</v>
      </c>
      <c r="O90" s="191">
        <v>185</v>
      </c>
      <c r="P90" s="186">
        <f>N90/'[3]Cuadro No.1_Nacimiento'!F89*100</f>
        <v>86.111111111111114</v>
      </c>
      <c r="Q90" s="187">
        <f t="shared" si="5"/>
        <v>-0.54054054054054057</v>
      </c>
      <c r="R90" s="184">
        <v>138</v>
      </c>
      <c r="S90" s="187">
        <f>R90/'[3]Cuadro No.1_Nacimiento'!F89*100</f>
        <v>63.888888888888886</v>
      </c>
      <c r="T90" s="192">
        <v>179</v>
      </c>
      <c r="U90" s="193">
        <v>190</v>
      </c>
      <c r="V90" s="186">
        <f>T90/'[3]Cuadro No.1_Nacimiento'!F89*100</f>
        <v>82.870370370370367</v>
      </c>
      <c r="W90" s="196">
        <f t="shared" si="8"/>
        <v>5.7894736842105265</v>
      </c>
    </row>
    <row r="91" spans="1:23" s="256" customFormat="1" ht="22.5" customHeight="1" x14ac:dyDescent="0.25">
      <c r="A91" s="208" t="s">
        <v>88</v>
      </c>
      <c r="B91" s="176">
        <f>SUM(B92:B100)</f>
        <v>4328</v>
      </c>
      <c r="C91" s="177">
        <f>SUM(C92:C100)</f>
        <v>7018</v>
      </c>
      <c r="D91" s="178">
        <f>B91/'[3]Cuadro No.1_Nacimiento'!F90*100</f>
        <v>76.737588652482273</v>
      </c>
      <c r="E91" s="179">
        <f t="shared" si="7"/>
        <v>38.330008549444287</v>
      </c>
      <c r="F91" s="176">
        <f>SUM(F92:F100)</f>
        <v>5834</v>
      </c>
      <c r="G91" s="198">
        <f>F91/'[3]Cuadro No.1_Nacimiento'!F90*100</f>
        <v>103.43971631205673</v>
      </c>
      <c r="H91" s="176">
        <f>SUM(H92:H100)</f>
        <v>4705</v>
      </c>
      <c r="I91" s="177">
        <f>SUM(I92:I100)</f>
        <v>7107</v>
      </c>
      <c r="J91" s="178">
        <f>H91/'[3]Cuadro No.1_Nacimiento'!F90*100</f>
        <v>83.421985815602838</v>
      </c>
      <c r="K91" s="179">
        <f t="shared" si="6"/>
        <v>33.797664274658793</v>
      </c>
      <c r="L91" s="176">
        <f>SUM(L92:L100)</f>
        <v>2705</v>
      </c>
      <c r="M91" s="179">
        <f>L91/'[3]Cuadro No.1_Nacimiento'!F90*100</f>
        <v>47.960992907801419</v>
      </c>
      <c r="N91" s="176">
        <f>SUM(N92:N100)</f>
        <v>5240</v>
      </c>
      <c r="O91" s="177">
        <f>SUM(O92:O100)</f>
        <v>6929</v>
      </c>
      <c r="P91" s="178">
        <f>N91/'[3]Cuadro No.1_Nacimiento'!F90*100</f>
        <v>92.907801418439718</v>
      </c>
      <c r="Q91" s="179">
        <f t="shared" si="5"/>
        <v>24.375811805455331</v>
      </c>
      <c r="R91" s="176">
        <f>SUM(R92:R100)</f>
        <v>4124</v>
      </c>
      <c r="S91" s="179">
        <f>R91/'[3]Cuadro No.1_Nacimiento'!F90*100</f>
        <v>73.120567375886523</v>
      </c>
      <c r="T91" s="176">
        <f>SUM(T92:T100)</f>
        <v>5691</v>
      </c>
      <c r="U91" s="177">
        <f>SUM(U92:U100)</f>
        <v>7098</v>
      </c>
      <c r="V91" s="178">
        <f>T91/'[3]Cuadro No.1_Nacimiento'!F90*100</f>
        <v>100.90425531914893</v>
      </c>
      <c r="W91" s="181">
        <f t="shared" si="8"/>
        <v>19.822485207100591</v>
      </c>
    </row>
    <row r="92" spans="1:23" s="252" customFormat="1" ht="22.5" customHeight="1" x14ac:dyDescent="0.25">
      <c r="A92" s="209" t="s">
        <v>89</v>
      </c>
      <c r="B92" s="184">
        <v>622</v>
      </c>
      <c r="C92" s="185">
        <v>1086</v>
      </c>
      <c r="D92" s="186">
        <f>B92/'[3]Cuadro No.1_Nacimiento'!F91*100</f>
        <v>64.994775339602924</v>
      </c>
      <c r="E92" s="187">
        <f t="shared" si="7"/>
        <v>42.7255985267035</v>
      </c>
      <c r="F92" s="188">
        <v>1037</v>
      </c>
      <c r="G92" s="263">
        <f>F92/'[3]Cuadro No.1_Nacimiento'!F91*100</f>
        <v>108.35945663531869</v>
      </c>
      <c r="H92" s="190">
        <v>705</v>
      </c>
      <c r="I92" s="191">
        <v>1126</v>
      </c>
      <c r="J92" s="186">
        <f>H92/'[3]Cuadro No.1_Nacimiento'!F91*100</f>
        <v>73.667711598746081</v>
      </c>
      <c r="K92" s="187">
        <f t="shared" si="6"/>
        <v>37.388987566607462</v>
      </c>
      <c r="L92" s="184">
        <v>626</v>
      </c>
      <c r="M92" s="259">
        <f>L92/'[3]Cuadro No.1_Nacimiento'!F91*100</f>
        <v>65.412748171368861</v>
      </c>
      <c r="N92" s="190">
        <v>783</v>
      </c>
      <c r="O92" s="191">
        <v>1088</v>
      </c>
      <c r="P92" s="186">
        <f>N92/'[3]Cuadro No.1_Nacimiento'!F91*100</f>
        <v>81.818181818181827</v>
      </c>
      <c r="Q92" s="187">
        <f t="shared" si="5"/>
        <v>28.03308823529412</v>
      </c>
      <c r="R92" s="184">
        <v>581</v>
      </c>
      <c r="S92" s="187">
        <f>R92/'[3]Cuadro No.1_Nacimiento'!F91*100</f>
        <v>60.71055381400209</v>
      </c>
      <c r="T92" s="192">
        <v>878</v>
      </c>
      <c r="U92" s="193">
        <v>1109</v>
      </c>
      <c r="V92" s="186">
        <f>T92/'[3]Cuadro No.1_Nacimiento'!F91*100</f>
        <v>91.74503657262278</v>
      </c>
      <c r="W92" s="196">
        <f t="shared" si="8"/>
        <v>20.829576194770063</v>
      </c>
    </row>
    <row r="93" spans="1:23" s="252" customFormat="1" ht="22.5" customHeight="1" x14ac:dyDescent="0.25">
      <c r="A93" s="209" t="s">
        <v>90</v>
      </c>
      <c r="B93" s="184">
        <v>480</v>
      </c>
      <c r="C93" s="185">
        <v>644</v>
      </c>
      <c r="D93" s="186">
        <f>B93/'[3]Cuadro No.1_Nacimiento'!F92*100</f>
        <v>87.751371115173669</v>
      </c>
      <c r="E93" s="187">
        <f t="shared" si="7"/>
        <v>25.465838509316768</v>
      </c>
      <c r="F93" s="188">
        <v>604</v>
      </c>
      <c r="G93" s="263">
        <f>F93/'[3]Cuadro No.1_Nacimiento'!F92*100</f>
        <v>110.42047531992687</v>
      </c>
      <c r="H93" s="190">
        <v>524</v>
      </c>
      <c r="I93" s="191">
        <v>658</v>
      </c>
      <c r="J93" s="186">
        <f>H93/'[3]Cuadro No.1_Nacimiento'!F92*100</f>
        <v>95.795246800731263</v>
      </c>
      <c r="K93" s="187">
        <f t="shared" si="6"/>
        <v>20.364741641337385</v>
      </c>
      <c r="L93" s="184">
        <v>382</v>
      </c>
      <c r="M93" s="259">
        <f>L93/'[3]Cuadro No.1_Nacimiento'!F92*100</f>
        <v>69.835466179159042</v>
      </c>
      <c r="N93" s="190">
        <v>576</v>
      </c>
      <c r="O93" s="191">
        <v>682</v>
      </c>
      <c r="P93" s="186">
        <f>N93/'[3]Cuadro No.1_Nacimiento'!F92*100</f>
        <v>105.3016453382084</v>
      </c>
      <c r="Q93" s="187">
        <f t="shared" si="5"/>
        <v>15.542521994134898</v>
      </c>
      <c r="R93" s="184">
        <v>520</v>
      </c>
      <c r="S93" s="187">
        <f>R93/'[3]Cuadro No.1_Nacimiento'!F92*100</f>
        <v>95.063985374771477</v>
      </c>
      <c r="T93" s="192">
        <v>604</v>
      </c>
      <c r="U93" s="193">
        <v>663</v>
      </c>
      <c r="V93" s="186">
        <f>T93/'[3]Cuadro No.1_Nacimiento'!F92*100</f>
        <v>110.42047531992687</v>
      </c>
      <c r="W93" s="196">
        <f t="shared" si="8"/>
        <v>8.8989441930618405</v>
      </c>
    </row>
    <row r="94" spans="1:23" s="252" customFormat="1" ht="22.5" customHeight="1" x14ac:dyDescent="0.25">
      <c r="A94" s="209" t="s">
        <v>91</v>
      </c>
      <c r="B94" s="184">
        <v>928</v>
      </c>
      <c r="C94" s="185">
        <v>1420</v>
      </c>
      <c r="D94" s="186">
        <f>B94/'[3]Cuadro No.1_Nacimiento'!F93*100</f>
        <v>77.983193277310932</v>
      </c>
      <c r="E94" s="187">
        <f t="shared" si="7"/>
        <v>34.647887323943664</v>
      </c>
      <c r="F94" s="188">
        <v>1189</v>
      </c>
      <c r="G94" s="263">
        <f>F94/'[3]Cuadro No.1_Nacimiento'!F93*100</f>
        <v>99.915966386554629</v>
      </c>
      <c r="H94" s="190">
        <v>1055</v>
      </c>
      <c r="I94" s="191">
        <v>1443</v>
      </c>
      <c r="J94" s="186">
        <f>H94/'[3]Cuadro No.1_Nacimiento'!F93*100</f>
        <v>88.65546218487394</v>
      </c>
      <c r="K94" s="187">
        <f t="shared" si="6"/>
        <v>26.888426888426885</v>
      </c>
      <c r="L94" s="184">
        <v>620</v>
      </c>
      <c r="M94" s="259">
        <f>L94/'[3]Cuadro No.1_Nacimiento'!F93*100</f>
        <v>52.100840336134461</v>
      </c>
      <c r="N94" s="190">
        <v>1202</v>
      </c>
      <c r="O94" s="191">
        <v>1460</v>
      </c>
      <c r="P94" s="186">
        <f>N94/'[3]Cuadro No.1_Nacimiento'!F93*100</f>
        <v>101.00840336134453</v>
      </c>
      <c r="Q94" s="187">
        <f t="shared" si="5"/>
        <v>17.671232876712327</v>
      </c>
      <c r="R94" s="184">
        <v>956</v>
      </c>
      <c r="S94" s="187">
        <f>R94/'[3]Cuadro No.1_Nacimiento'!F93*100</f>
        <v>80.336134453781511</v>
      </c>
      <c r="T94" s="192">
        <v>1269</v>
      </c>
      <c r="U94" s="193">
        <v>1457</v>
      </c>
      <c r="V94" s="186">
        <f>T94/'[3]Cuadro No.1_Nacimiento'!F93*100</f>
        <v>106.63865546218487</v>
      </c>
      <c r="W94" s="196">
        <f t="shared" si="8"/>
        <v>12.903225806451612</v>
      </c>
    </row>
    <row r="95" spans="1:23" s="252" customFormat="1" ht="22.5" customHeight="1" x14ac:dyDescent="0.25">
      <c r="A95" s="209" t="s">
        <v>92</v>
      </c>
      <c r="B95" s="184">
        <v>518</v>
      </c>
      <c r="C95" s="185">
        <v>661</v>
      </c>
      <c r="D95" s="186">
        <f>B95/'[3]Cuadro No.1_Nacimiento'!F94*100</f>
        <v>94.353369763205833</v>
      </c>
      <c r="E95" s="187">
        <f t="shared" si="7"/>
        <v>21.633888048411499</v>
      </c>
      <c r="F95" s="188">
        <v>649</v>
      </c>
      <c r="G95" s="263">
        <f>F95/'[3]Cuadro No.1_Nacimiento'!F94*100</f>
        <v>118.21493624772313</v>
      </c>
      <c r="H95" s="190">
        <v>540</v>
      </c>
      <c r="I95" s="191">
        <v>656</v>
      </c>
      <c r="J95" s="186">
        <f>H95/'[3]Cuadro No.1_Nacimiento'!F94*100</f>
        <v>98.360655737704917</v>
      </c>
      <c r="K95" s="187">
        <f t="shared" si="6"/>
        <v>17.682926829268293</v>
      </c>
      <c r="L95" s="184">
        <v>462</v>
      </c>
      <c r="M95" s="259">
        <f>L95/'[3]Cuadro No.1_Nacimiento'!F94*100</f>
        <v>84.153005464480884</v>
      </c>
      <c r="N95" s="190">
        <v>576</v>
      </c>
      <c r="O95" s="191">
        <v>654</v>
      </c>
      <c r="P95" s="186">
        <f>N95/'[3]Cuadro No.1_Nacimiento'!F94*100</f>
        <v>104.91803278688525</v>
      </c>
      <c r="Q95" s="187">
        <f t="shared" si="5"/>
        <v>11.926605504587156</v>
      </c>
      <c r="R95" s="184">
        <v>483</v>
      </c>
      <c r="S95" s="187">
        <f>R95/'[3]Cuadro No.1_Nacimiento'!F94*100</f>
        <v>87.978142076502735</v>
      </c>
      <c r="T95" s="192">
        <v>607</v>
      </c>
      <c r="U95" s="193">
        <v>675</v>
      </c>
      <c r="V95" s="186">
        <f>T95/'[3]Cuadro No.1_Nacimiento'!F94*100</f>
        <v>110.56466302367942</v>
      </c>
      <c r="W95" s="196">
        <f t="shared" si="8"/>
        <v>10.074074074074074</v>
      </c>
    </row>
    <row r="96" spans="1:23" s="252" customFormat="1" ht="22.5" customHeight="1" x14ac:dyDescent="0.25">
      <c r="A96" s="209" t="s">
        <v>129</v>
      </c>
      <c r="B96" s="184">
        <v>404</v>
      </c>
      <c r="C96" s="185">
        <v>569</v>
      </c>
      <c r="D96" s="186">
        <f>B96/'[3]Cuadro No.1_Nacimiento'!F95*100</f>
        <v>79.215686274509807</v>
      </c>
      <c r="E96" s="187">
        <f t="shared" si="7"/>
        <v>28.998242530755714</v>
      </c>
      <c r="F96" s="188">
        <v>474</v>
      </c>
      <c r="G96" s="263">
        <f>F96/'[3]Cuadro No.1_Nacimiento'!F95*100</f>
        <v>92.941176470588232</v>
      </c>
      <c r="H96" s="190">
        <v>480</v>
      </c>
      <c r="I96" s="191">
        <v>581</v>
      </c>
      <c r="J96" s="186">
        <f>H96/'[3]Cuadro No.1_Nacimiento'!F95*100</f>
        <v>94.117647058823522</v>
      </c>
      <c r="K96" s="187">
        <f t="shared" si="6"/>
        <v>17.383820998278829</v>
      </c>
      <c r="L96" s="184">
        <v>200</v>
      </c>
      <c r="M96" s="259">
        <f>L96/'[3]Cuadro No.1_Nacimiento'!F95*100</f>
        <v>39.215686274509807</v>
      </c>
      <c r="N96" s="190">
        <v>483</v>
      </c>
      <c r="O96" s="191">
        <v>587</v>
      </c>
      <c r="P96" s="186">
        <f>N96/'[3]Cuadro No.1_Nacimiento'!F95*100</f>
        <v>94.705882352941174</v>
      </c>
      <c r="Q96" s="187">
        <f t="shared" si="5"/>
        <v>17.717206132879046</v>
      </c>
      <c r="R96" s="184">
        <v>344</v>
      </c>
      <c r="S96" s="187">
        <f>R96/'[3]Cuadro No.1_Nacimiento'!F95*100</f>
        <v>67.450980392156865</v>
      </c>
      <c r="T96" s="192">
        <v>532</v>
      </c>
      <c r="U96" s="193">
        <v>578</v>
      </c>
      <c r="V96" s="186">
        <f>T96/'[3]Cuadro No.1_Nacimiento'!F95*100</f>
        <v>104.31372549019609</v>
      </c>
      <c r="W96" s="196">
        <f t="shared" si="8"/>
        <v>7.9584775086505193</v>
      </c>
    </row>
    <row r="97" spans="1:23" s="252" customFormat="1" ht="22.5" customHeight="1" x14ac:dyDescent="0.25">
      <c r="A97" s="264" t="s">
        <v>94</v>
      </c>
      <c r="B97" s="184">
        <v>410</v>
      </c>
      <c r="C97" s="185">
        <v>828</v>
      </c>
      <c r="D97" s="186">
        <f>B97/'[3]Cuadro No.1_Nacimiento'!F96*100</f>
        <v>72.695035460992912</v>
      </c>
      <c r="E97" s="187">
        <f t="shared" si="7"/>
        <v>50.483091787439619</v>
      </c>
      <c r="F97" s="188">
        <v>674</v>
      </c>
      <c r="G97" s="263">
        <f>F97/'[3]Cuadro No.1_Nacimiento'!F96*100</f>
        <v>119.50354609929077</v>
      </c>
      <c r="H97" s="190">
        <v>445</v>
      </c>
      <c r="I97" s="191">
        <v>804</v>
      </c>
      <c r="J97" s="186">
        <f>H97/'[3]Cuadro No.1_Nacimiento'!F96*100</f>
        <v>78.900709219858157</v>
      </c>
      <c r="K97" s="187">
        <f t="shared" si="6"/>
        <v>44.651741293532339</v>
      </c>
      <c r="L97" s="184">
        <v>221</v>
      </c>
      <c r="M97" s="259">
        <f>L97/'[3]Cuadro No.1_Nacimiento'!F96*100</f>
        <v>39.184397163120565</v>
      </c>
      <c r="N97" s="190">
        <v>517</v>
      </c>
      <c r="O97" s="191">
        <v>757</v>
      </c>
      <c r="P97" s="186">
        <f>N97/'[3]Cuadro No.1_Nacimiento'!F96*100</f>
        <v>91.666666666666657</v>
      </c>
      <c r="Q97" s="187">
        <f t="shared" si="5"/>
        <v>31.704095112285337</v>
      </c>
      <c r="R97" s="184">
        <v>311</v>
      </c>
      <c r="S97" s="187">
        <f>R97/'[3]Cuadro No.1_Nacimiento'!F96*100</f>
        <v>55.141843971631211</v>
      </c>
      <c r="T97" s="192">
        <v>569</v>
      </c>
      <c r="U97" s="193">
        <v>819</v>
      </c>
      <c r="V97" s="186">
        <f>T97/'[3]Cuadro No.1_Nacimiento'!F96*100</f>
        <v>100.88652482269505</v>
      </c>
      <c r="W97" s="196">
        <f t="shared" si="8"/>
        <v>30.525030525030527</v>
      </c>
    </row>
    <row r="98" spans="1:23" s="252" customFormat="1" ht="22.5" customHeight="1" x14ac:dyDescent="0.25">
      <c r="A98" s="209" t="s">
        <v>130</v>
      </c>
      <c r="B98" s="184">
        <v>446</v>
      </c>
      <c r="C98" s="185">
        <v>719</v>
      </c>
      <c r="D98" s="186">
        <f>B98/'[3]Cuadro No.1_Nacimiento'!F97*100</f>
        <v>103.24074074074075</v>
      </c>
      <c r="E98" s="187">
        <f t="shared" si="7"/>
        <v>37.969401947148818</v>
      </c>
      <c r="F98" s="188">
        <v>581</v>
      </c>
      <c r="G98" s="263">
        <f>F98/'[3]Cuadro No.1_Nacimiento'!F97*100</f>
        <v>134.49074074074073</v>
      </c>
      <c r="H98" s="190">
        <v>437</v>
      </c>
      <c r="I98" s="191">
        <v>699</v>
      </c>
      <c r="J98" s="186">
        <f>H98/'[3]Cuadro No.1_Nacimiento'!F97*100</f>
        <v>101.15740740740742</v>
      </c>
      <c r="K98" s="187">
        <f t="shared" si="6"/>
        <v>37.482117310443492</v>
      </c>
      <c r="L98" s="184">
        <v>121</v>
      </c>
      <c r="M98" s="259">
        <f>L98/'[3]Cuadro No.1_Nacimiento'!F97*100</f>
        <v>28.009259259259263</v>
      </c>
      <c r="N98" s="190">
        <v>488</v>
      </c>
      <c r="O98" s="191">
        <v>680</v>
      </c>
      <c r="P98" s="186">
        <f>N98/'[3]Cuadro No.1_Nacimiento'!F97*100</f>
        <v>112.96296296296295</v>
      </c>
      <c r="Q98" s="187">
        <f t="shared" si="5"/>
        <v>28.235294117647058</v>
      </c>
      <c r="R98" s="184">
        <v>480</v>
      </c>
      <c r="S98" s="187">
        <f>R98/'[3]Cuadro No.1_Nacimiento'!F97*100</f>
        <v>111.11111111111111</v>
      </c>
      <c r="T98" s="192">
        <v>529</v>
      </c>
      <c r="U98" s="193">
        <v>700</v>
      </c>
      <c r="V98" s="186">
        <f>T98/'[3]Cuadro No.1_Nacimiento'!F97*100</f>
        <v>122.4537037037037</v>
      </c>
      <c r="W98" s="196">
        <f t="shared" si="8"/>
        <v>24.428571428571427</v>
      </c>
    </row>
    <row r="99" spans="1:23" s="252" customFormat="1" ht="22.5" customHeight="1" x14ac:dyDescent="0.25">
      <c r="A99" s="209" t="s">
        <v>96</v>
      </c>
      <c r="B99" s="184">
        <v>406</v>
      </c>
      <c r="C99" s="185">
        <v>814</v>
      </c>
      <c r="D99" s="186">
        <f>B99/'[3]Cuadro No.1_Nacimiento'!F98*100</f>
        <v>70.363951473136908</v>
      </c>
      <c r="E99" s="187">
        <f t="shared" si="7"/>
        <v>50.122850122850124</v>
      </c>
      <c r="F99" s="188">
        <v>417</v>
      </c>
      <c r="G99" s="263">
        <f>F99/'[3]Cuadro No.1_Nacimiento'!F98*100</f>
        <v>72.270363951473144</v>
      </c>
      <c r="H99" s="190">
        <v>405</v>
      </c>
      <c r="I99" s="191">
        <v>868</v>
      </c>
      <c r="J99" s="186">
        <f>H99/'[3]Cuadro No.1_Nacimiento'!F98*100</f>
        <v>70.190641247833625</v>
      </c>
      <c r="K99" s="187">
        <f t="shared" si="6"/>
        <v>53.341013824884797</v>
      </c>
      <c r="L99" s="184">
        <v>15</v>
      </c>
      <c r="M99" s="259">
        <f>L99/'[3]Cuadro No.1_Nacimiento'!F98*100</f>
        <v>2.5996533795493932</v>
      </c>
      <c r="N99" s="190">
        <v>465</v>
      </c>
      <c r="O99" s="191">
        <v>776</v>
      </c>
      <c r="P99" s="186">
        <f>N99/'[3]Cuadro No.1_Nacimiento'!F98*100</f>
        <v>80.589254766031189</v>
      </c>
      <c r="Q99" s="187">
        <f t="shared" si="5"/>
        <v>40.077319587628871</v>
      </c>
      <c r="R99" s="184">
        <v>325</v>
      </c>
      <c r="S99" s="187">
        <f>R99/'[3]Cuadro No.1_Nacimiento'!F98*100</f>
        <v>56.32582322357019</v>
      </c>
      <c r="T99" s="192">
        <v>557</v>
      </c>
      <c r="U99" s="193">
        <v>854</v>
      </c>
      <c r="V99" s="186">
        <f>T99/'[3]Cuadro No.1_Nacimiento'!F98*100</f>
        <v>96.533795493934136</v>
      </c>
      <c r="W99" s="196">
        <f t="shared" si="8"/>
        <v>34.777517564402807</v>
      </c>
    </row>
    <row r="100" spans="1:23" s="252" customFormat="1" ht="22.5" customHeight="1" thickBot="1" x14ac:dyDescent="0.3">
      <c r="A100" s="265" t="s">
        <v>97</v>
      </c>
      <c r="B100" s="266">
        <v>114</v>
      </c>
      <c r="C100" s="267">
        <v>277</v>
      </c>
      <c r="D100" s="268">
        <f>B100/'[3]Cuadro No.1_Nacimiento'!F99*100</f>
        <v>36.30573248407643</v>
      </c>
      <c r="E100" s="269">
        <f t="shared" si="7"/>
        <v>58.844765342960294</v>
      </c>
      <c r="F100" s="270">
        <v>209</v>
      </c>
      <c r="G100" s="271">
        <f>F100/'[3]Cuadro No.1_Nacimiento'!F99*100</f>
        <v>66.560509554140125</v>
      </c>
      <c r="H100" s="272">
        <v>114</v>
      </c>
      <c r="I100" s="273">
        <v>272</v>
      </c>
      <c r="J100" s="268">
        <f>H100/'[3]Cuadro No.1_Nacimiento'!F99*100</f>
        <v>36.30573248407643</v>
      </c>
      <c r="K100" s="269">
        <f t="shared" si="6"/>
        <v>58.088235294117652</v>
      </c>
      <c r="L100" s="266">
        <v>58</v>
      </c>
      <c r="M100" s="274">
        <f>L100/'[3]Cuadro No.1_Nacimiento'!F99*100</f>
        <v>18.471337579617835</v>
      </c>
      <c r="N100" s="272">
        <v>150</v>
      </c>
      <c r="O100" s="273">
        <v>245</v>
      </c>
      <c r="P100" s="268">
        <f>N100/'[3]Cuadro No.1_Nacimiento'!F99*100</f>
        <v>47.770700636942678</v>
      </c>
      <c r="Q100" s="269">
        <f t="shared" si="5"/>
        <v>38.775510204081634</v>
      </c>
      <c r="R100" s="266">
        <v>124</v>
      </c>
      <c r="S100" s="269">
        <f>R100/'[3]Cuadro No.1_Nacimiento'!F99*100</f>
        <v>39.490445859872615</v>
      </c>
      <c r="T100" s="275">
        <v>146</v>
      </c>
      <c r="U100" s="276">
        <v>243</v>
      </c>
      <c r="V100" s="268">
        <f>T100/'[3]Cuadro No.1_Nacimiento'!F99*100</f>
        <v>46.496815286624205</v>
      </c>
      <c r="W100" s="277">
        <f t="shared" si="8"/>
        <v>39.91769547325103</v>
      </c>
    </row>
    <row r="101" spans="1:23" s="252" customFormat="1" x14ac:dyDescent="0.25">
      <c r="A101" s="220" t="s">
        <v>131</v>
      </c>
      <c r="D101" s="278"/>
      <c r="E101" s="279"/>
      <c r="H101" s="279"/>
      <c r="I101" s="280"/>
      <c r="M101" s="281"/>
      <c r="Q101" s="278"/>
    </row>
    <row r="102" spans="1:23" s="252" customFormat="1" x14ac:dyDescent="0.25">
      <c r="A102" s="229" t="s">
        <v>115</v>
      </c>
      <c r="B102" s="229"/>
      <c r="C102" s="229"/>
      <c r="D102" s="229"/>
      <c r="E102" s="229"/>
      <c r="F102" s="229"/>
      <c r="G102" s="229"/>
      <c r="H102" s="229"/>
      <c r="I102" s="229"/>
      <c r="J102" s="229"/>
      <c r="K102" s="229"/>
      <c r="L102" s="229"/>
      <c r="M102" s="229"/>
      <c r="N102" s="229"/>
      <c r="O102" s="282"/>
      <c r="P102" s="283"/>
      <c r="Q102" s="283"/>
    </row>
    <row r="103" spans="1:23" s="252" customFormat="1" x14ac:dyDescent="0.25">
      <c r="B103" s="282"/>
      <c r="C103" s="284"/>
      <c r="D103" s="285"/>
      <c r="E103" s="285"/>
      <c r="F103" s="282"/>
      <c r="G103" s="286"/>
      <c r="H103" s="284"/>
      <c r="I103" s="284"/>
      <c r="J103" s="283"/>
      <c r="K103" s="283"/>
      <c r="L103" s="282"/>
      <c r="M103" s="287"/>
      <c r="N103" s="284"/>
      <c r="O103" s="284"/>
      <c r="P103" s="283"/>
      <c r="Q103" s="283"/>
    </row>
    <row r="104" spans="1:23" s="252" customFormat="1" x14ac:dyDescent="0.25">
      <c r="A104" s="288"/>
      <c r="B104" s="282"/>
      <c r="C104" s="284"/>
      <c r="D104" s="285"/>
      <c r="E104" s="285"/>
      <c r="F104" s="282"/>
      <c r="G104" s="286"/>
      <c r="H104" s="284"/>
      <c r="I104" s="284"/>
      <c r="J104" s="283"/>
      <c r="K104" s="283"/>
      <c r="L104" s="282"/>
      <c r="M104" s="287"/>
      <c r="N104" s="284"/>
      <c r="O104" s="284"/>
      <c r="P104" s="283"/>
      <c r="Q104" s="283"/>
    </row>
    <row r="105" spans="1:23" s="252" customFormat="1" x14ac:dyDescent="0.25">
      <c r="A105" s="288"/>
      <c r="B105" s="282"/>
      <c r="C105" s="284"/>
      <c r="D105" s="289"/>
      <c r="E105" s="289"/>
      <c r="F105" s="282"/>
      <c r="G105" s="286"/>
      <c r="H105" s="284"/>
      <c r="I105" s="282"/>
      <c r="J105" s="290"/>
      <c r="K105" s="290"/>
      <c r="L105" s="282"/>
      <c r="N105" s="284"/>
      <c r="O105" s="282"/>
      <c r="P105" s="290"/>
      <c r="Q105" s="290"/>
    </row>
    <row r="106" spans="1:23" s="252" customFormat="1" x14ac:dyDescent="0.25">
      <c r="A106" s="288"/>
      <c r="B106" s="282"/>
      <c r="C106" s="291"/>
      <c r="D106" s="289"/>
      <c r="E106" s="289"/>
      <c r="F106" s="282"/>
      <c r="G106" s="286"/>
      <c r="H106" s="282"/>
      <c r="I106" s="282"/>
      <c r="J106" s="290"/>
      <c r="K106" s="290"/>
      <c r="L106" s="282"/>
      <c r="N106" s="282"/>
      <c r="O106" s="282"/>
      <c r="P106" s="290"/>
      <c r="Q106" s="290"/>
    </row>
    <row r="107" spans="1:23" s="252" customFormat="1" x14ac:dyDescent="0.25">
      <c r="A107" s="288"/>
      <c r="B107" s="282"/>
      <c r="C107" s="282"/>
      <c r="D107" s="289"/>
      <c r="E107" s="289"/>
      <c r="F107" s="282"/>
      <c r="G107" s="286"/>
      <c r="H107" s="282"/>
      <c r="I107" s="284"/>
      <c r="J107" s="290"/>
      <c r="K107" s="290"/>
      <c r="L107" s="282"/>
      <c r="N107" s="282"/>
      <c r="O107" s="284"/>
      <c r="P107" s="290"/>
      <c r="Q107" s="290"/>
    </row>
    <row r="108" spans="1:23" s="252" customFormat="1" x14ac:dyDescent="0.25">
      <c r="A108" s="288"/>
      <c r="B108" s="282"/>
      <c r="C108" s="282"/>
      <c r="D108" s="289"/>
      <c r="E108" s="289"/>
      <c r="F108" s="282"/>
      <c r="G108" s="286"/>
      <c r="H108" s="282"/>
      <c r="I108" s="284"/>
      <c r="J108" s="290"/>
      <c r="K108" s="290"/>
      <c r="L108" s="282"/>
      <c r="N108" s="282"/>
      <c r="O108" s="284"/>
      <c r="P108" s="290"/>
      <c r="Q108" s="290"/>
    </row>
    <row r="109" spans="1:23" s="252" customFormat="1" x14ac:dyDescent="0.25">
      <c r="A109" s="288"/>
      <c r="B109" s="282"/>
      <c r="C109" s="282"/>
      <c r="D109" s="289"/>
      <c r="E109" s="289"/>
      <c r="F109" s="282"/>
      <c r="G109" s="286"/>
      <c r="H109" s="282"/>
      <c r="I109" s="284"/>
      <c r="J109" s="290"/>
      <c r="K109" s="290"/>
      <c r="L109" s="282"/>
      <c r="N109" s="282"/>
      <c r="O109" s="284"/>
      <c r="P109" s="290"/>
      <c r="Q109" s="290"/>
    </row>
    <row r="110" spans="1:23" s="252" customFormat="1" x14ac:dyDescent="0.25">
      <c r="B110" s="282"/>
      <c r="C110" s="282"/>
      <c r="D110" s="289"/>
      <c r="E110" s="289"/>
      <c r="F110" s="282"/>
      <c r="G110" s="286"/>
      <c r="H110" s="282"/>
      <c r="I110" s="284"/>
      <c r="J110" s="290"/>
      <c r="K110" s="290"/>
      <c r="L110" s="282"/>
      <c r="N110" s="282"/>
      <c r="O110" s="284"/>
      <c r="P110" s="290"/>
      <c r="Q110" s="290"/>
    </row>
    <row r="111" spans="1:23" s="252" customFormat="1" x14ac:dyDescent="0.25">
      <c r="A111" s="288"/>
      <c r="B111" s="282"/>
      <c r="C111" s="282"/>
      <c r="D111" s="290"/>
      <c r="E111" s="290"/>
      <c r="F111" s="282"/>
      <c r="G111" s="286"/>
      <c r="H111" s="282"/>
      <c r="I111" s="284"/>
      <c r="J111" s="290"/>
      <c r="K111" s="290"/>
      <c r="L111" s="282"/>
      <c r="N111" s="282"/>
      <c r="O111" s="284"/>
      <c r="P111" s="290"/>
      <c r="Q111" s="290"/>
    </row>
    <row r="112" spans="1:23" s="252" customFormat="1" x14ac:dyDescent="0.25">
      <c r="A112" s="288"/>
      <c r="B112" s="292"/>
      <c r="C112" s="292"/>
      <c r="D112" s="289"/>
      <c r="E112" s="289"/>
      <c r="F112" s="282"/>
      <c r="G112" s="293"/>
      <c r="H112" s="292"/>
      <c r="I112" s="284"/>
      <c r="J112" s="290"/>
      <c r="K112" s="290"/>
      <c r="L112" s="292"/>
      <c r="N112" s="292"/>
      <c r="O112" s="284"/>
      <c r="P112" s="290"/>
      <c r="Q112" s="290"/>
    </row>
    <row r="113" spans="1:17" s="252" customFormat="1" x14ac:dyDescent="0.25">
      <c r="B113" s="282"/>
      <c r="C113" s="282"/>
      <c r="D113" s="290"/>
      <c r="E113" s="290"/>
      <c r="F113" s="282"/>
      <c r="G113" s="286"/>
      <c r="H113" s="282"/>
      <c r="I113" s="284"/>
      <c r="J113" s="290"/>
      <c r="K113" s="290"/>
      <c r="L113" s="282"/>
      <c r="N113" s="282"/>
      <c r="O113" s="284"/>
      <c r="P113" s="290"/>
      <c r="Q113" s="290"/>
    </row>
    <row r="114" spans="1:17" s="252" customFormat="1" x14ac:dyDescent="0.25">
      <c r="B114" s="282"/>
      <c r="C114" s="282"/>
      <c r="D114" s="289"/>
      <c r="E114" s="289"/>
      <c r="F114" s="282"/>
      <c r="G114" s="286"/>
      <c r="H114" s="282"/>
      <c r="I114" s="284"/>
      <c r="J114" s="290"/>
      <c r="K114" s="290"/>
      <c r="L114" s="282"/>
      <c r="N114" s="282"/>
      <c r="O114" s="284"/>
      <c r="P114" s="290"/>
      <c r="Q114" s="290"/>
    </row>
    <row r="115" spans="1:17" s="252" customFormat="1" x14ac:dyDescent="0.25">
      <c r="B115" s="282"/>
      <c r="C115" s="282"/>
      <c r="D115" s="289"/>
      <c r="E115" s="289"/>
      <c r="F115" s="282"/>
      <c r="G115" s="286"/>
      <c r="H115" s="282"/>
      <c r="I115" s="284"/>
      <c r="J115" s="290"/>
      <c r="K115" s="290"/>
      <c r="L115" s="282"/>
      <c r="N115" s="282"/>
      <c r="O115" s="284"/>
      <c r="P115" s="290"/>
      <c r="Q115" s="290"/>
    </row>
    <row r="116" spans="1:17" s="252" customFormat="1" x14ac:dyDescent="0.25">
      <c r="B116" s="282"/>
      <c r="C116" s="282"/>
      <c r="D116" s="289"/>
      <c r="E116" s="289"/>
      <c r="F116" s="282"/>
      <c r="G116" s="286"/>
      <c r="H116" s="282"/>
      <c r="I116" s="282"/>
      <c r="J116" s="290"/>
      <c r="K116" s="290"/>
      <c r="L116" s="282"/>
      <c r="N116" s="282"/>
      <c r="O116" s="282"/>
      <c r="P116" s="290"/>
      <c r="Q116" s="290"/>
    </row>
    <row r="117" spans="1:17" s="252" customFormat="1" x14ac:dyDescent="0.25">
      <c r="B117" s="282"/>
      <c r="C117" s="282"/>
      <c r="E117" s="290"/>
      <c r="F117" s="282"/>
      <c r="G117" s="286"/>
      <c r="H117" s="282"/>
      <c r="I117" s="284"/>
      <c r="J117" s="290"/>
      <c r="K117" s="290"/>
      <c r="L117" s="282"/>
      <c r="N117" s="282"/>
      <c r="O117" s="284"/>
      <c r="P117" s="290"/>
      <c r="Q117" s="290"/>
    </row>
    <row r="118" spans="1:17" s="252" customFormat="1" x14ac:dyDescent="0.25">
      <c r="B118" s="282"/>
      <c r="C118" s="282"/>
      <c r="D118" s="290"/>
      <c r="E118" s="290"/>
      <c r="F118" s="282"/>
      <c r="G118" s="286"/>
      <c r="H118" s="282"/>
      <c r="I118" s="282"/>
      <c r="J118" s="290"/>
      <c r="K118" s="290"/>
      <c r="L118" s="282"/>
      <c r="N118" s="282"/>
      <c r="O118" s="282"/>
      <c r="P118" s="290"/>
      <c r="Q118" s="290"/>
    </row>
    <row r="119" spans="1:17" s="252" customFormat="1" x14ac:dyDescent="0.25">
      <c r="B119" s="282"/>
      <c r="C119" s="282"/>
      <c r="D119" s="290"/>
      <c r="E119" s="290"/>
      <c r="F119" s="282"/>
      <c r="G119" s="286"/>
      <c r="H119" s="282"/>
      <c r="I119" s="282"/>
      <c r="J119" s="290"/>
      <c r="K119" s="290"/>
      <c r="L119" s="282"/>
      <c r="N119" s="282"/>
      <c r="O119" s="282"/>
      <c r="P119" s="290"/>
      <c r="Q119" s="290"/>
    </row>
    <row r="120" spans="1:17" s="252" customFormat="1" x14ac:dyDescent="0.25">
      <c r="B120" s="282"/>
      <c r="C120" s="282"/>
      <c r="D120" s="290"/>
      <c r="E120" s="290"/>
      <c r="F120" s="282"/>
      <c r="G120" s="286"/>
      <c r="H120" s="282"/>
      <c r="I120" s="282"/>
      <c r="J120" s="290"/>
      <c r="K120" s="290"/>
      <c r="L120" s="282"/>
      <c r="N120" s="282"/>
      <c r="O120" s="282"/>
      <c r="P120" s="290"/>
      <c r="Q120" s="290"/>
    </row>
    <row r="121" spans="1:17" s="252" customFormat="1" x14ac:dyDescent="0.25">
      <c r="B121" s="282"/>
      <c r="C121" s="282"/>
      <c r="D121" s="290"/>
      <c r="E121" s="290"/>
      <c r="F121" s="282"/>
      <c r="G121" s="286"/>
      <c r="H121" s="282"/>
      <c r="I121" s="282"/>
      <c r="J121" s="290"/>
      <c r="K121" s="290"/>
      <c r="L121" s="282"/>
      <c r="N121" s="282"/>
      <c r="O121" s="282"/>
      <c r="P121" s="290"/>
      <c r="Q121" s="290"/>
    </row>
    <row r="122" spans="1:17" s="252" customFormat="1" x14ac:dyDescent="0.25">
      <c r="A122" s="288"/>
      <c r="B122" s="292"/>
      <c r="C122" s="292"/>
      <c r="D122" s="289"/>
      <c r="E122" s="289"/>
      <c r="F122" s="282"/>
      <c r="G122" s="293"/>
      <c r="H122" s="292"/>
      <c r="I122" s="292"/>
      <c r="J122" s="289"/>
      <c r="K122" s="289"/>
      <c r="L122" s="292"/>
      <c r="N122" s="292"/>
      <c r="O122" s="292"/>
      <c r="P122" s="289"/>
      <c r="Q122" s="289"/>
    </row>
    <row r="123" spans="1:17" s="252" customFormat="1" x14ac:dyDescent="0.25">
      <c r="B123" s="282"/>
      <c r="C123" s="282"/>
      <c r="D123" s="290"/>
      <c r="E123" s="290"/>
      <c r="F123" s="282"/>
      <c r="G123" s="286"/>
      <c r="H123" s="282"/>
      <c r="I123" s="282"/>
      <c r="J123" s="290"/>
      <c r="K123" s="290"/>
      <c r="L123" s="282"/>
      <c r="N123" s="282"/>
      <c r="O123" s="282"/>
      <c r="P123" s="290"/>
      <c r="Q123" s="290"/>
    </row>
    <row r="124" spans="1:17" s="252" customFormat="1" x14ac:dyDescent="0.25">
      <c r="B124" s="282"/>
      <c r="C124" s="282"/>
      <c r="D124" s="290"/>
      <c r="E124" s="290"/>
      <c r="F124" s="282"/>
      <c r="G124" s="286"/>
      <c r="H124" s="282"/>
      <c r="I124" s="282"/>
      <c r="J124" s="290"/>
      <c r="K124" s="290"/>
      <c r="L124" s="282"/>
      <c r="N124" s="282"/>
      <c r="O124" s="282"/>
      <c r="P124" s="290"/>
      <c r="Q124" s="290"/>
    </row>
    <row r="125" spans="1:17" s="252" customFormat="1" x14ac:dyDescent="0.25">
      <c r="B125" s="282"/>
      <c r="C125" s="282"/>
      <c r="D125" s="290"/>
      <c r="E125" s="290"/>
      <c r="F125" s="282"/>
      <c r="G125" s="286"/>
      <c r="H125" s="282"/>
      <c r="I125" s="282"/>
      <c r="J125" s="290"/>
      <c r="K125" s="290"/>
      <c r="L125" s="282"/>
      <c r="N125" s="282"/>
      <c r="O125" s="282"/>
      <c r="P125" s="290"/>
      <c r="Q125" s="290"/>
    </row>
    <row r="126" spans="1:17" s="252" customFormat="1" x14ac:dyDescent="0.25">
      <c r="B126" s="282"/>
      <c r="C126" s="282"/>
      <c r="D126" s="290"/>
      <c r="E126" s="290"/>
      <c r="F126" s="282"/>
      <c r="G126" s="286"/>
      <c r="H126" s="282"/>
      <c r="I126" s="282"/>
      <c r="J126" s="290"/>
      <c r="K126" s="290"/>
      <c r="L126" s="282"/>
      <c r="N126" s="282"/>
      <c r="O126" s="282"/>
      <c r="P126" s="290"/>
      <c r="Q126" s="290"/>
    </row>
    <row r="127" spans="1:17" s="252" customFormat="1" x14ac:dyDescent="0.25">
      <c r="B127" s="282"/>
      <c r="C127" s="282"/>
      <c r="D127" s="290"/>
      <c r="E127" s="290"/>
      <c r="F127" s="282"/>
      <c r="G127" s="286"/>
      <c r="H127" s="282"/>
      <c r="I127" s="282"/>
      <c r="J127" s="290"/>
      <c r="K127" s="290"/>
      <c r="L127" s="282"/>
      <c r="N127" s="282"/>
      <c r="O127" s="282"/>
      <c r="P127" s="290"/>
      <c r="Q127" s="290"/>
    </row>
    <row r="128" spans="1:17" s="252" customFormat="1" x14ac:dyDescent="0.25">
      <c r="B128" s="282"/>
      <c r="C128" s="282"/>
      <c r="D128" s="290"/>
      <c r="E128" s="290"/>
      <c r="F128" s="282"/>
      <c r="G128" s="286"/>
      <c r="H128" s="282"/>
      <c r="I128" s="282"/>
      <c r="J128" s="290"/>
      <c r="K128" s="290"/>
      <c r="L128" s="282"/>
      <c r="N128" s="282"/>
      <c r="O128" s="282"/>
      <c r="P128" s="290"/>
      <c r="Q128" s="290"/>
    </row>
    <row r="129" spans="2:17" s="252" customFormat="1" x14ac:dyDescent="0.25">
      <c r="B129" s="282"/>
      <c r="C129" s="282"/>
      <c r="D129" s="290"/>
      <c r="E129" s="290"/>
      <c r="F129" s="282"/>
      <c r="G129" s="286"/>
      <c r="H129" s="282"/>
      <c r="I129" s="282"/>
      <c r="J129" s="290"/>
      <c r="K129" s="290"/>
      <c r="L129" s="282"/>
      <c r="N129" s="282"/>
      <c r="O129" s="282"/>
      <c r="P129" s="290"/>
      <c r="Q129" s="290"/>
    </row>
    <row r="130" spans="2:17" s="252" customFormat="1" x14ac:dyDescent="0.25">
      <c r="B130" s="282"/>
      <c r="C130" s="282"/>
      <c r="D130" s="290"/>
      <c r="E130" s="290"/>
      <c r="F130" s="282"/>
      <c r="G130" s="286"/>
      <c r="H130" s="282"/>
      <c r="I130" s="282"/>
      <c r="J130" s="290"/>
      <c r="K130" s="290"/>
      <c r="L130" s="282"/>
      <c r="N130" s="282"/>
      <c r="O130" s="282"/>
      <c r="P130" s="290"/>
      <c r="Q130" s="290"/>
    </row>
    <row r="131" spans="2:17" s="252" customFormat="1" x14ac:dyDescent="0.25">
      <c r="B131" s="282"/>
      <c r="C131" s="282"/>
      <c r="D131" s="290"/>
      <c r="E131" s="290"/>
      <c r="F131" s="282"/>
      <c r="G131" s="286"/>
      <c r="H131" s="282"/>
      <c r="I131" s="282"/>
      <c r="J131" s="290"/>
      <c r="K131" s="290"/>
      <c r="L131" s="282"/>
      <c r="N131" s="282"/>
      <c r="O131" s="282"/>
      <c r="P131" s="290"/>
      <c r="Q131" s="290"/>
    </row>
    <row r="132" spans="2:17" s="252" customFormat="1" x14ac:dyDescent="0.25">
      <c r="B132" s="282"/>
      <c r="C132" s="282"/>
      <c r="D132" s="290"/>
      <c r="E132" s="290"/>
      <c r="F132" s="282"/>
      <c r="G132" s="286"/>
      <c r="H132" s="282"/>
      <c r="I132" s="282"/>
      <c r="J132" s="290"/>
      <c r="K132" s="290"/>
      <c r="L132" s="282"/>
      <c r="N132" s="282"/>
      <c r="O132" s="282"/>
      <c r="P132" s="290"/>
      <c r="Q132" s="290"/>
    </row>
    <row r="133" spans="2:17" s="252" customFormat="1" x14ac:dyDescent="0.25">
      <c r="B133" s="282"/>
      <c r="C133" s="282"/>
      <c r="D133" s="290"/>
      <c r="E133" s="290"/>
      <c r="F133" s="282"/>
      <c r="G133" s="286"/>
      <c r="H133" s="282"/>
      <c r="I133" s="282"/>
      <c r="J133" s="290"/>
      <c r="K133" s="290"/>
      <c r="L133" s="282"/>
      <c r="N133" s="282"/>
      <c r="O133" s="282"/>
      <c r="P133" s="290"/>
      <c r="Q133" s="290"/>
    </row>
    <row r="134" spans="2:17" s="252" customFormat="1" x14ac:dyDescent="0.25">
      <c r="B134" s="282"/>
      <c r="C134" s="282"/>
      <c r="D134" s="290"/>
      <c r="E134" s="290"/>
      <c r="F134" s="282"/>
      <c r="G134" s="286"/>
      <c r="H134" s="282"/>
      <c r="I134" s="282"/>
      <c r="J134" s="290"/>
      <c r="K134" s="290"/>
      <c r="L134" s="282"/>
      <c r="N134" s="282"/>
      <c r="O134" s="282"/>
      <c r="P134" s="290"/>
      <c r="Q134" s="290"/>
    </row>
    <row r="135" spans="2:17" s="252" customFormat="1" x14ac:dyDescent="0.25">
      <c r="B135" s="282"/>
      <c r="C135" s="282"/>
      <c r="D135" s="290"/>
      <c r="E135" s="290"/>
      <c r="F135" s="282"/>
      <c r="G135" s="286"/>
      <c r="H135" s="282"/>
      <c r="I135" s="282"/>
      <c r="J135" s="290"/>
      <c r="K135" s="290"/>
      <c r="L135" s="282"/>
      <c r="N135" s="282"/>
      <c r="O135" s="282"/>
      <c r="P135" s="290"/>
      <c r="Q135" s="290"/>
    </row>
    <row r="136" spans="2:17" s="252" customFormat="1" x14ac:dyDescent="0.25">
      <c r="B136" s="282"/>
      <c r="C136" s="282"/>
      <c r="D136" s="290"/>
      <c r="E136" s="290"/>
      <c r="F136" s="282"/>
      <c r="G136" s="286"/>
      <c r="H136" s="282"/>
      <c r="I136" s="282"/>
      <c r="J136" s="290"/>
      <c r="K136" s="290"/>
      <c r="L136" s="282"/>
      <c r="N136" s="282"/>
      <c r="O136" s="282"/>
      <c r="P136" s="290"/>
      <c r="Q136" s="290"/>
    </row>
    <row r="137" spans="2:17" s="252" customFormat="1" x14ac:dyDescent="0.25">
      <c r="B137" s="282"/>
      <c r="C137" s="282"/>
      <c r="D137" s="290"/>
      <c r="E137" s="290"/>
      <c r="F137" s="282"/>
      <c r="G137" s="286"/>
      <c r="H137" s="282"/>
      <c r="I137" s="282"/>
      <c r="J137" s="290"/>
      <c r="K137" s="290"/>
      <c r="L137" s="282"/>
      <c r="N137" s="282"/>
      <c r="O137" s="282"/>
      <c r="P137" s="290"/>
      <c r="Q137" s="290"/>
    </row>
    <row r="138" spans="2:17" x14ac:dyDescent="0.25">
      <c r="B138" s="282"/>
      <c r="C138" s="282"/>
      <c r="F138" s="282"/>
      <c r="H138" s="282"/>
      <c r="I138" s="282"/>
      <c r="L138" s="282"/>
      <c r="O138" s="282"/>
    </row>
    <row r="139" spans="2:17" x14ac:dyDescent="0.25">
      <c r="B139" s="282"/>
      <c r="C139" s="282"/>
      <c r="F139" s="282"/>
      <c r="H139" s="282"/>
      <c r="I139" s="282"/>
      <c r="L139" s="282"/>
      <c r="O139" s="282"/>
    </row>
    <row r="140" spans="2:17" x14ac:dyDescent="0.25">
      <c r="B140" s="282"/>
      <c r="C140" s="282"/>
      <c r="F140" s="282"/>
      <c r="H140" s="282"/>
      <c r="I140" s="282"/>
      <c r="L140" s="282"/>
      <c r="O140" s="282"/>
    </row>
    <row r="141" spans="2:17" x14ac:dyDescent="0.25">
      <c r="B141" s="282"/>
      <c r="C141" s="282"/>
      <c r="F141" s="282"/>
      <c r="H141" s="282"/>
      <c r="I141" s="282"/>
      <c r="L141" s="282"/>
      <c r="O141" s="282"/>
    </row>
    <row r="142" spans="2:17" x14ac:dyDescent="0.25">
      <c r="B142" s="282"/>
      <c r="C142" s="282"/>
      <c r="F142" s="282"/>
      <c r="H142" s="282"/>
      <c r="I142" s="282"/>
      <c r="L142" s="282"/>
      <c r="O142" s="282"/>
    </row>
    <row r="143" spans="2:17" x14ac:dyDescent="0.25">
      <c r="B143" s="282"/>
      <c r="C143" s="282"/>
      <c r="F143" s="282"/>
      <c r="H143" s="282"/>
      <c r="I143" s="282"/>
      <c r="L143" s="282"/>
      <c r="O143" s="282"/>
    </row>
    <row r="144" spans="2:17" x14ac:dyDescent="0.25">
      <c r="B144" s="282"/>
      <c r="C144" s="282"/>
      <c r="F144" s="282"/>
      <c r="H144" s="282"/>
      <c r="I144" s="282"/>
      <c r="L144" s="282"/>
      <c r="O144" s="282"/>
    </row>
    <row r="145" spans="2:15" x14ac:dyDescent="0.25">
      <c r="B145" s="282"/>
      <c r="C145" s="282"/>
      <c r="F145" s="282"/>
      <c r="H145" s="282"/>
      <c r="I145" s="282"/>
      <c r="L145" s="282"/>
      <c r="O145" s="282"/>
    </row>
    <row r="146" spans="2:15" x14ac:dyDescent="0.25">
      <c r="B146" s="282"/>
      <c r="C146" s="282"/>
      <c r="F146" s="282"/>
      <c r="H146" s="282"/>
      <c r="I146" s="282"/>
      <c r="L146" s="282"/>
      <c r="O146" s="282"/>
    </row>
    <row r="147" spans="2:15" x14ac:dyDescent="0.25">
      <c r="B147" s="282"/>
      <c r="C147" s="282"/>
      <c r="F147" s="282"/>
      <c r="H147" s="282"/>
      <c r="I147" s="282"/>
      <c r="L147" s="282"/>
      <c r="O147" s="282"/>
    </row>
    <row r="148" spans="2:15" x14ac:dyDescent="0.25">
      <c r="B148" s="282"/>
      <c r="C148" s="282"/>
      <c r="F148" s="282"/>
      <c r="H148" s="282"/>
      <c r="I148" s="282"/>
      <c r="L148" s="282"/>
      <c r="O148" s="282"/>
    </row>
    <row r="149" spans="2:15" x14ac:dyDescent="0.25">
      <c r="B149" s="282"/>
      <c r="C149" s="282"/>
      <c r="F149" s="282"/>
      <c r="H149" s="282"/>
      <c r="I149" s="282"/>
      <c r="L149" s="282"/>
      <c r="O149" s="282"/>
    </row>
    <row r="150" spans="2:15" x14ac:dyDescent="0.25">
      <c r="B150" s="282"/>
      <c r="C150" s="282"/>
      <c r="F150" s="282"/>
      <c r="H150" s="282"/>
      <c r="I150" s="282"/>
      <c r="L150" s="282"/>
      <c r="O150" s="282"/>
    </row>
    <row r="151" spans="2:15" x14ac:dyDescent="0.25">
      <c r="B151" s="282"/>
      <c r="C151" s="282"/>
      <c r="F151" s="282"/>
      <c r="H151" s="282"/>
      <c r="I151" s="282"/>
      <c r="L151" s="282"/>
      <c r="O151" s="282"/>
    </row>
    <row r="152" spans="2:15" x14ac:dyDescent="0.25">
      <c r="B152" s="282"/>
      <c r="C152" s="282"/>
      <c r="F152" s="282"/>
      <c r="H152" s="282"/>
      <c r="I152" s="282"/>
      <c r="L152" s="282"/>
      <c r="O152" s="282"/>
    </row>
    <row r="153" spans="2:15" x14ac:dyDescent="0.25">
      <c r="B153" s="282"/>
      <c r="C153" s="282"/>
      <c r="F153" s="282"/>
      <c r="H153" s="282"/>
      <c r="I153" s="282"/>
      <c r="L153" s="282"/>
      <c r="O153" s="282"/>
    </row>
    <row r="154" spans="2:15" x14ac:dyDescent="0.25">
      <c r="B154" s="282"/>
      <c r="C154" s="282"/>
      <c r="F154" s="282"/>
      <c r="H154" s="282"/>
      <c r="I154" s="282"/>
      <c r="L154" s="282"/>
      <c r="O154" s="282"/>
    </row>
    <row r="155" spans="2:15" x14ac:dyDescent="0.25">
      <c r="B155" s="282"/>
      <c r="C155" s="282"/>
      <c r="F155" s="282"/>
      <c r="H155" s="282"/>
      <c r="I155" s="282"/>
      <c r="L155" s="282"/>
      <c r="O155" s="282"/>
    </row>
    <row r="156" spans="2:15" x14ac:dyDescent="0.25">
      <c r="B156" s="282"/>
      <c r="C156" s="282"/>
      <c r="F156" s="282"/>
      <c r="H156" s="282"/>
      <c r="I156" s="282"/>
      <c r="L156" s="282"/>
      <c r="O156" s="282"/>
    </row>
    <row r="157" spans="2:15" x14ac:dyDescent="0.25">
      <c r="B157" s="282"/>
      <c r="C157" s="282"/>
      <c r="F157" s="282"/>
      <c r="H157" s="282"/>
      <c r="I157" s="282"/>
      <c r="L157" s="282"/>
      <c r="O157" s="282"/>
    </row>
    <row r="158" spans="2:15" x14ac:dyDescent="0.25">
      <c r="B158" s="282"/>
      <c r="C158" s="282"/>
      <c r="F158" s="282"/>
      <c r="H158" s="282"/>
      <c r="I158" s="282"/>
      <c r="L158" s="282"/>
      <c r="O158" s="282"/>
    </row>
    <row r="159" spans="2:15" x14ac:dyDescent="0.25">
      <c r="B159" s="282"/>
      <c r="C159" s="282"/>
      <c r="F159" s="282"/>
      <c r="H159" s="282"/>
      <c r="I159" s="282"/>
      <c r="L159" s="282"/>
      <c r="O159" s="282"/>
    </row>
    <row r="160" spans="2:15" x14ac:dyDescent="0.25">
      <c r="B160" s="282"/>
      <c r="C160" s="282"/>
      <c r="F160" s="282"/>
      <c r="H160" s="282"/>
      <c r="I160" s="282"/>
      <c r="L160" s="282"/>
      <c r="O160" s="282"/>
    </row>
    <row r="161" spans="2:15" x14ac:dyDescent="0.25">
      <c r="B161" s="282"/>
      <c r="C161" s="282"/>
      <c r="F161" s="282"/>
      <c r="H161" s="282"/>
      <c r="I161" s="282"/>
      <c r="L161" s="282"/>
      <c r="O161" s="282"/>
    </row>
    <row r="162" spans="2:15" x14ac:dyDescent="0.25">
      <c r="B162" s="282"/>
      <c r="C162" s="282"/>
      <c r="F162" s="282"/>
      <c r="H162" s="282"/>
      <c r="I162" s="282"/>
      <c r="L162" s="282"/>
      <c r="O162" s="282"/>
    </row>
    <row r="163" spans="2:15" x14ac:dyDescent="0.25">
      <c r="B163" s="282"/>
      <c r="C163" s="282"/>
      <c r="F163" s="282"/>
      <c r="H163" s="282"/>
      <c r="I163" s="282"/>
      <c r="L163" s="282"/>
      <c r="O163" s="282"/>
    </row>
    <row r="164" spans="2:15" x14ac:dyDescent="0.25">
      <c r="B164" s="282"/>
      <c r="C164" s="282"/>
      <c r="F164" s="282"/>
      <c r="H164" s="282"/>
      <c r="I164" s="282"/>
      <c r="L164" s="282"/>
      <c r="O164" s="282"/>
    </row>
    <row r="165" spans="2:15" x14ac:dyDescent="0.25">
      <c r="B165" s="282"/>
      <c r="C165" s="282"/>
      <c r="F165" s="282"/>
      <c r="H165" s="282"/>
      <c r="I165" s="282"/>
      <c r="L165" s="282"/>
      <c r="O165" s="282"/>
    </row>
    <row r="166" spans="2:15" x14ac:dyDescent="0.25">
      <c r="B166" s="282"/>
      <c r="C166" s="282"/>
      <c r="F166" s="282"/>
      <c r="H166" s="282"/>
      <c r="I166" s="282"/>
      <c r="L166" s="282"/>
      <c r="O166" s="282"/>
    </row>
    <row r="167" spans="2:15" x14ac:dyDescent="0.25">
      <c r="B167" s="282"/>
      <c r="C167" s="282"/>
      <c r="F167" s="282"/>
      <c r="H167" s="282"/>
      <c r="I167" s="282"/>
      <c r="L167" s="282"/>
      <c r="O167" s="282"/>
    </row>
    <row r="168" spans="2:15" x14ac:dyDescent="0.25">
      <c r="B168" s="282"/>
      <c r="C168" s="282"/>
      <c r="F168" s="282"/>
      <c r="H168" s="282"/>
      <c r="I168" s="282"/>
      <c r="L168" s="282"/>
      <c r="O168" s="282"/>
    </row>
    <row r="169" spans="2:15" x14ac:dyDescent="0.25">
      <c r="B169" s="282"/>
      <c r="C169" s="282"/>
      <c r="F169" s="282"/>
      <c r="H169" s="282"/>
      <c r="I169" s="282"/>
      <c r="L169" s="282"/>
      <c r="O169" s="282"/>
    </row>
    <row r="170" spans="2:15" x14ac:dyDescent="0.25">
      <c r="B170" s="282"/>
      <c r="C170" s="282"/>
      <c r="F170" s="282"/>
      <c r="H170" s="282"/>
      <c r="I170" s="282"/>
      <c r="L170" s="282"/>
      <c r="O170" s="282"/>
    </row>
  </sheetData>
  <mergeCells count="14">
    <mergeCell ref="T4:W4"/>
    <mergeCell ref="A7:W7"/>
    <mergeCell ref="A9:W9"/>
    <mergeCell ref="A102:N102"/>
    <mergeCell ref="A1:W1"/>
    <mergeCell ref="A2:W2"/>
    <mergeCell ref="A3:W3"/>
    <mergeCell ref="A4:A6"/>
    <mergeCell ref="B4:E4"/>
    <mergeCell ref="F4:G4"/>
    <mergeCell ref="H4:K4"/>
    <mergeCell ref="L4:M4"/>
    <mergeCell ref="N4:Q4"/>
    <mergeCell ref="R4:S4"/>
  </mergeCells>
  <printOptions horizontalCentered="1" verticalCentered="1"/>
  <pageMargins left="0.39370078740157483" right="0.39370078740157483" top="0.78740157480314965" bottom="0.39370078740157483" header="0.67" footer="0.31496062992125984"/>
  <pageSetup scale="74" orientation="landscape" r:id="rId1"/>
  <headerFooter differentFirst="1">
    <oddHeader>&amp;LContinuación del Cuadro No.8 Cobertura Menor de 1 año (denominador Nacidos Vivos del 2013)</oddHeader>
  </headerFooter>
  <rowBreaks count="3" manualBreakCount="3">
    <brk id="26" max="16383" man="1"/>
    <brk id="53" max="16383" man="1"/>
    <brk id="7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A2EFB0846309C4280BBEF2F95FCFF71" ma:contentTypeVersion="0" ma:contentTypeDescription="Create a new document." ma:contentTypeScope="" ma:versionID="5fd90acdf40394612f154a674bbecd0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c64490b4aec6201516c3a874156f37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7E98426-4B69-4948-9533-51646775D7C6}"/>
</file>

<file path=customXml/itemProps2.xml><?xml version="1.0" encoding="utf-8"?>
<ds:datastoreItem xmlns:ds="http://schemas.openxmlformats.org/officeDocument/2006/customXml" ds:itemID="{E75270EA-A96B-4DF2-AE0A-C770FA279E45}"/>
</file>

<file path=customXml/itemProps3.xml><?xml version="1.0" encoding="utf-8"?>
<ds:datastoreItem xmlns:ds="http://schemas.openxmlformats.org/officeDocument/2006/customXml" ds:itemID="{7D1D9A06-8A1F-4FFF-B351-0C7FFF556A4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2016</vt:lpstr>
      <vt:lpstr>2015</vt:lpstr>
      <vt:lpstr>2014</vt:lpstr>
      <vt:lpstr>'2016'!Área_de_impresión</vt:lpstr>
      <vt:lpstr>'2014'!Títulos_a_imprimir</vt:lpstr>
      <vt:lpstr>'2015'!Títulos_a_imprimir</vt:lpstr>
      <vt:lpstr>'2016'!Títulos_a_imprimir</vt:lpstr>
    </vt:vector>
  </TitlesOfParts>
  <Company>MINSA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Marilexzy Vasquez</dc:creator>
  <cp:lastModifiedBy>Marilexzy Vasquez</cp:lastModifiedBy>
  <dcterms:created xsi:type="dcterms:W3CDTF">2017-07-05T20:04:55Z</dcterms:created>
  <dcterms:modified xsi:type="dcterms:W3CDTF">2017-10-24T19:57:51Z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0x0101000A2EFB0846309C4280BBEF2F95FCFF71</vt:lpwstr>
  </property>
</Properties>
</file>