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drawings/drawing6.xml" ContentType="application/vnd.openxmlformats-officedocument.drawingml.chartshapes+xml"/>
  <Override PartName="/xl/drawings/drawing3.xml" ContentType="application/vnd.openxmlformats-officedocument.drawingml.chartshapes+xml"/>
  <Override PartName="/xl/drawings/drawing5.xml" ContentType="application/vnd.openxmlformats-officedocument.drawingml.chartshapes+xml"/>
  <Override PartName="/xl/drawings/drawing4.xml" ContentType="application/vnd.openxmlformats-officedocument.drawingml.chartshapes+xml"/>
  <Override PartName="/xl/drawings/drawing2.xml" ContentType="application/vnd.openxmlformats-officedocument.drawingml.chartshap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externalLinks/externalLink1.xml" ContentType="application/vnd.openxmlformats-officedocument.spreadsheetml.externalLink+xml"/>
  <Override PartName="/docProps/core.xml" ContentType="application/vnd.openxmlformats-package.core-properties+xml"/>
  <Override PartName="/xl/externalLinks/externalLink2.xml" ContentType="application/vnd.openxmlformats-officedocument.spreadsheetml.externalLink+xml"/>
  <Override PartName="/docProps/app.xml" ContentType="application/vnd.openxmlformats-officedocument.extended-properties+xml"/>
  <Override PartName="/xl/externalLinks/externalLink4.xml" ContentType="application/vnd.openxmlformats-officedocument.spreadsheetml.externalLink+xml"/>
  <Override PartName="/xl/externalLinks/externalLink3.xml" ContentType="application/vnd.openxmlformats-officedocument.spreadsheetml.externalLink+xml"/>
  <Override PartName="/xl/calcChain.xml" ContentType="application/vnd.openxmlformats-officedocument.spreadsheetml.calcChain+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126"/>
  <workbookPr autoCompressPictures="0"/>
  <mc:AlternateContent xmlns:mc="http://schemas.openxmlformats.org/markup-compatibility/2006">
    <mc:Choice Requires="x15">
      <x15ac:absPath xmlns:x15ac="http://schemas.microsoft.com/office/spreadsheetml/2010/11/ac" url="Z:\MP ONUG\08. DERECHOS HUMANOS (DDHH)\8.5 Organos de Tratados\"/>
    </mc:Choice>
  </mc:AlternateContent>
  <xr:revisionPtr revIDLastSave="0" documentId="8_{5707D0FA-9D4D-498E-AB0D-F15FA1322CC5}" xr6:coauthVersionLast="40" xr6:coauthVersionMax="40" xr10:uidLastSave="{00000000-0000-0000-0000-000000000000}"/>
  <bookViews>
    <workbookView xWindow="0" yWindow="0" windowWidth="28800" windowHeight="13425" xr2:uid="{00000000-000D-0000-FFFF-FFFF00000000}"/>
  </bookViews>
  <sheets>
    <sheet name="Indice" sheetId="1" r:id="rId1"/>
    <sheet name="Población total " sheetId="5" r:id="rId2"/>
    <sheet name="Ficha_Población total" sheetId="4" r:id="rId3"/>
    <sheet name="Estructura por sexo y edad" sheetId="9" r:id="rId4"/>
    <sheet name="Ficha_estructura por sexo y eda" sheetId="10" r:id="rId5"/>
    <sheet name="Tasa de crecimiento de la pobla" sheetId="11" r:id="rId6"/>
    <sheet name="Ficha_tasa de crecimiento de la" sheetId="12" r:id="rId7"/>
    <sheet name="Densidad de población" sheetId="13" r:id="rId8"/>
    <sheet name="Ficha_densidad de población" sheetId="14" r:id="rId9"/>
    <sheet name="RDependencia demográfica" sheetId="15" r:id="rId10"/>
    <sheet name="Ficha_RDependencia demográfica" sheetId="16" r:id="rId11"/>
    <sheet name="Pob urbana y rural" sheetId="17" r:id="rId12"/>
    <sheet name="Ficha_Pobl urbana y rural" sheetId="18" r:id="rId13"/>
    <sheet name="Pob con discapacidad" sheetId="19" r:id="rId14"/>
    <sheet name="Ficha_pob con discapacidad" sheetId="20" r:id="rId15"/>
    <sheet name="Pob nacida en otro país" sheetId="21" r:id="rId16"/>
    <sheet name="Ficha_pob nacida en otro país" sheetId="22" r:id="rId17"/>
    <sheet name="Esperanza de vida al nacer" sheetId="25" r:id="rId18"/>
    <sheet name="Ficha_esperanza de vida al nace" sheetId="26" r:id="rId19"/>
    <sheet name="TBN" sheetId="27" r:id="rId20"/>
    <sheet name="Ficha_TBN" sheetId="28" r:id="rId21"/>
    <sheet name="TBM" sheetId="30" r:id="rId22"/>
    <sheet name="Ficha_TBM" sheetId="29" r:id="rId23"/>
    <sheet name="TGF" sheetId="31" r:id="rId24"/>
    <sheet name="Ficha_TGF" sheetId="32" r:id="rId25"/>
    <sheet name="F adolescente" sheetId="33" r:id="rId26"/>
    <sheet name="Ficha_F adolescente" sheetId="34" r:id="rId27"/>
    <sheet name="Nacim de uniones impropias" sheetId="35" r:id="rId28"/>
    <sheet name="Ficha_Nacim de uniones impropia" sheetId="36" r:id="rId29"/>
    <sheet name="Tamaño promedio de los hogares" sheetId="37" r:id="rId30"/>
    <sheet name="Ficha_tamaño promedio de los ho" sheetId="38" r:id="rId31"/>
    <sheet name="Jefatura de hogar" sheetId="39" r:id="rId32"/>
    <sheet name="Ficha_Jefatura de hogar" sheetId="40" r:id="rId33"/>
    <sheet name="Gasto social de los hogares" sheetId="41" r:id="rId34"/>
    <sheet name="Ficha_gasto social de los hogar" sheetId="42" r:id="rId35"/>
    <sheet name="Población en pobreza_línea" sheetId="43" r:id="rId36"/>
    <sheet name="Ficha_población en pobreza (lín" sheetId="44" r:id="rId37"/>
    <sheet name="Población en pobreza_IPM" sheetId="45" r:id="rId38"/>
    <sheet name="Ficha_población en pobreza IPM" sheetId="46" r:id="rId39"/>
    <sheet name="Coeficiente de Gini" sheetId="47" r:id="rId40"/>
    <sheet name="Ficha_Coeficiente de Gini" sheetId="48" r:id="rId41"/>
    <sheet name="horas dedicadas al cuido" sheetId="49" r:id="rId42"/>
    <sheet name="Ficha_horas dedicadas al cuido" sheetId="50" r:id="rId43"/>
    <sheet name="Brecha salarial por sexo" sheetId="51" r:id="rId44"/>
    <sheet name="Ficha_brecha salarial por sexo" sheetId="52" r:id="rId45"/>
    <sheet name="Tasa de desempleo" sheetId="53" r:id="rId46"/>
    <sheet name="Ficha_tasa de desempleo" sheetId="54" r:id="rId47"/>
    <sheet name="Tasa neta de participación" sheetId="55" r:id="rId48"/>
    <sheet name="Ficha_tasa neta de participació" sheetId="56" r:id="rId49"/>
    <sheet name="Tasa de ocupación" sheetId="58" r:id="rId50"/>
    <sheet name="Ficha_tasa de ocupación" sheetId="59" r:id="rId51"/>
    <sheet name="Porcentaje de población ocupada" sheetId="84" r:id="rId52"/>
    <sheet name="Ficha_porcentaje de poblocupada" sheetId="83" r:id="rId53"/>
    <sheet name="Ingreso per cápita" sheetId="60" r:id="rId54"/>
    <sheet name="Ficha_ingreso per cápita" sheetId="61" r:id="rId55"/>
    <sheet name="Indice de precios al consumidor" sheetId="62" r:id="rId56"/>
    <sheet name="Ficha_indice de precios al cons" sheetId="63" r:id="rId57"/>
    <sheet name="TMI" sheetId="64" r:id="rId58"/>
    <sheet name="Ficha_TMI" sheetId="65" r:id="rId59"/>
    <sheet name="RMM" sheetId="66" r:id="rId60"/>
    <sheet name="Ficha_RMM" sheetId="67" r:id="rId61"/>
    <sheet name="TMN" sheetId="68" r:id="rId62"/>
    <sheet name="Ficha_TMN" sheetId="69" r:id="rId63"/>
    <sheet name="MEF que usan anticonceptivos" sheetId="70" r:id="rId64"/>
    <sheet name="Ficha_MEF que usan anticoncepti" sheetId="71" r:id="rId65"/>
    <sheet name="D carga de la enfermedad" sheetId="72" r:id="rId66"/>
    <sheet name="Ficha_D carga de la enfermedad" sheetId="73" r:id="rId67"/>
    <sheet name="Principales causas de muerte" sheetId="74" r:id="rId68"/>
    <sheet name="Ficha_principales causas de mue" sheetId="75" r:id="rId69"/>
    <sheet name="Tasa homicidios" sheetId="76" r:id="rId70"/>
    <sheet name="Ficha_tasa homicidios" sheetId="77" r:id="rId71"/>
    <sheet name="Escolaridad promedio" sheetId="78" r:id="rId72"/>
    <sheet name="Ficha_escolaridad promedio" sheetId="79" r:id="rId73"/>
    <sheet name="porcentaje de alfabetismo" sheetId="80" r:id="rId74"/>
    <sheet name="Ficha_porcentaje de alfabetismo" sheetId="81" r:id="rId75"/>
  </sheets>
  <externalReferences>
    <externalReference r:id="rId76"/>
    <externalReference r:id="rId77"/>
    <externalReference r:id="rId78"/>
    <externalReference r:id="rId79"/>
  </externalReferences>
  <calcPr calcId="181029"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C4" i="63" l="1"/>
  <c r="B1" i="62"/>
  <c r="C4" i="61"/>
  <c r="S12" i="60"/>
  <c r="R12" i="60"/>
  <c r="Q12" i="60"/>
  <c r="P12" i="60"/>
  <c r="O12" i="60"/>
  <c r="N12" i="60"/>
  <c r="M12" i="60"/>
  <c r="S11" i="60"/>
  <c r="R11" i="60"/>
  <c r="Q11" i="60"/>
  <c r="P11" i="60"/>
  <c r="O11" i="60"/>
  <c r="N11" i="60"/>
  <c r="M11" i="60"/>
  <c r="S10" i="60"/>
  <c r="R10" i="60"/>
  <c r="Q10" i="60"/>
  <c r="P10" i="60"/>
  <c r="O10" i="60"/>
  <c r="N10" i="60"/>
  <c r="M10" i="60"/>
  <c r="S9" i="60"/>
  <c r="R9" i="60"/>
  <c r="Q9" i="60"/>
  <c r="P9" i="60"/>
  <c r="O9" i="60"/>
  <c r="N9" i="60"/>
  <c r="M9" i="60"/>
  <c r="S8" i="60"/>
  <c r="R8" i="60"/>
  <c r="Q8" i="60"/>
  <c r="P8" i="60"/>
  <c r="O8" i="60"/>
  <c r="N8" i="60"/>
  <c r="M8" i="60"/>
  <c r="S7" i="60"/>
  <c r="R7" i="60"/>
  <c r="Q7" i="60"/>
  <c r="P7" i="60"/>
  <c r="O7" i="60"/>
  <c r="N7" i="60"/>
  <c r="M7" i="60"/>
  <c r="S6" i="60"/>
  <c r="R6" i="60"/>
  <c r="Q6" i="60"/>
  <c r="P6" i="60"/>
  <c r="O6" i="60"/>
  <c r="N6" i="60"/>
  <c r="M6" i="60"/>
  <c r="B1" i="60"/>
  <c r="C4" i="48"/>
  <c r="B1" i="47"/>
  <c r="C4" i="46"/>
  <c r="B1" i="45"/>
  <c r="C4" i="44"/>
  <c r="B1" i="43"/>
  <c r="B1" i="39"/>
  <c r="C4" i="38"/>
  <c r="B1" i="37"/>
  <c r="C4" i="71"/>
  <c r="D5" i="70"/>
  <c r="B1" i="70"/>
  <c r="D5" i="35"/>
  <c r="E13" i="72"/>
  <c r="N5" i="27"/>
  <c r="O5" i="27"/>
  <c r="P5" i="27"/>
  <c r="Q5" i="27"/>
  <c r="R5" i="27"/>
  <c r="M5" i="27"/>
  <c r="C4" i="83"/>
  <c r="B1" i="84"/>
  <c r="B1" i="58"/>
  <c r="G12" i="33"/>
  <c r="H12" i="33"/>
  <c r="I12" i="33"/>
  <c r="J12" i="33"/>
  <c r="K12" i="33"/>
  <c r="F12" i="33"/>
  <c r="O5" i="31"/>
  <c r="P5" i="31"/>
  <c r="Q5" i="31"/>
  <c r="R5" i="31"/>
  <c r="S5" i="31"/>
  <c r="N5" i="31"/>
  <c r="D5" i="31"/>
  <c r="N5" i="15"/>
  <c r="O5" i="15"/>
  <c r="P5" i="15"/>
  <c r="Q5" i="15"/>
  <c r="R5" i="15"/>
  <c r="M5" i="15"/>
  <c r="F7" i="17"/>
  <c r="E7" i="17"/>
  <c r="R5" i="13"/>
  <c r="M6" i="13"/>
  <c r="N6" i="13"/>
  <c r="O6" i="13"/>
  <c r="P6" i="13"/>
  <c r="Q6" i="13"/>
  <c r="R6" i="13"/>
  <c r="M7" i="13"/>
  <c r="N7" i="13"/>
  <c r="O7" i="13"/>
  <c r="P7" i="13"/>
  <c r="Q7" i="13"/>
  <c r="R7" i="13"/>
  <c r="M8" i="13"/>
  <c r="N8" i="13"/>
  <c r="O8" i="13"/>
  <c r="P8" i="13"/>
  <c r="Q8" i="13"/>
  <c r="R8" i="13"/>
  <c r="M9" i="13"/>
  <c r="N9" i="13"/>
  <c r="O9" i="13"/>
  <c r="P9" i="13"/>
  <c r="Q9" i="13"/>
  <c r="R9" i="13"/>
  <c r="M10" i="13"/>
  <c r="N10" i="13"/>
  <c r="O10" i="13"/>
  <c r="P10" i="13"/>
  <c r="Q10" i="13"/>
  <c r="R10" i="13"/>
  <c r="N5" i="13"/>
  <c r="O5" i="13"/>
  <c r="P5" i="13"/>
  <c r="Q5" i="13"/>
  <c r="M5" i="13"/>
  <c r="D6" i="13"/>
  <c r="D7" i="13"/>
  <c r="D8" i="13"/>
  <c r="D9" i="13"/>
  <c r="D10" i="13"/>
  <c r="D5" i="13"/>
  <c r="AK7" i="9"/>
  <c r="AL7" i="9"/>
  <c r="AN10" i="9"/>
  <c r="AN12" i="9"/>
  <c r="AN14" i="9"/>
  <c r="AN16" i="9"/>
  <c r="AN18" i="9"/>
  <c r="AN20" i="9"/>
  <c r="AN22" i="9"/>
  <c r="AM8" i="9"/>
  <c r="AM9" i="9"/>
  <c r="AJ7" i="9"/>
  <c r="AH73" i="9"/>
  <c r="AI73" i="9"/>
  <c r="AG73" i="9"/>
  <c r="I7" i="9"/>
  <c r="K7" i="9"/>
  <c r="J7" i="9"/>
  <c r="M11" i="9"/>
  <c r="L18" i="9"/>
  <c r="M22" i="9"/>
  <c r="M14" i="9"/>
  <c r="L21" i="9"/>
  <c r="L17" i="9"/>
  <c r="L13" i="9"/>
  <c r="L9" i="9"/>
  <c r="M21" i="9"/>
  <c r="M17" i="9"/>
  <c r="M13" i="9"/>
  <c r="M9" i="9"/>
  <c r="AN8" i="9"/>
  <c r="AM22" i="9"/>
  <c r="AM20" i="9"/>
  <c r="AM18" i="9"/>
  <c r="AM16" i="9"/>
  <c r="AM14" i="9"/>
  <c r="AM12" i="9"/>
  <c r="AM10" i="9"/>
  <c r="AM11" i="9"/>
  <c r="AM13" i="9"/>
  <c r="AM15" i="9"/>
  <c r="AM17" i="9"/>
  <c r="AM19" i="9"/>
  <c r="AM21" i="9"/>
  <c r="AM23" i="9"/>
  <c r="AM7" i="9"/>
  <c r="L22" i="9"/>
  <c r="L14" i="9"/>
  <c r="M18" i="9"/>
  <c r="M10" i="9"/>
  <c r="L8" i="9"/>
  <c r="L20" i="9"/>
  <c r="L16" i="9"/>
  <c r="L12" i="9"/>
  <c r="M8" i="9"/>
  <c r="M20" i="9"/>
  <c r="M16" i="9"/>
  <c r="M12" i="9"/>
  <c r="AN23" i="9"/>
  <c r="AN21" i="9"/>
  <c r="AN19" i="9"/>
  <c r="AN17" i="9"/>
  <c r="AN15" i="9"/>
  <c r="AN13" i="9"/>
  <c r="AN11" i="9"/>
  <c r="AN9" i="9"/>
  <c r="L10" i="9"/>
  <c r="L23" i="9"/>
  <c r="L19" i="9"/>
  <c r="L15" i="9"/>
  <c r="L11" i="9"/>
  <c r="M23" i="9"/>
  <c r="M19" i="9"/>
  <c r="M15" i="9"/>
  <c r="F6" i="11"/>
  <c r="G6" i="11"/>
  <c r="H6" i="11"/>
  <c r="I6" i="11"/>
  <c r="J6" i="11"/>
  <c r="K6" i="11"/>
  <c r="F7" i="11"/>
  <c r="G7" i="11"/>
  <c r="H7" i="11"/>
  <c r="I7" i="11"/>
  <c r="J7" i="11"/>
  <c r="K7" i="11"/>
  <c r="F8" i="11"/>
  <c r="G8" i="11"/>
  <c r="H8" i="11"/>
  <c r="I8" i="11"/>
  <c r="J8" i="11"/>
  <c r="K8" i="11"/>
  <c r="F9" i="11"/>
  <c r="G9" i="11"/>
  <c r="H9" i="11"/>
  <c r="I9" i="11"/>
  <c r="J9" i="11"/>
  <c r="K9" i="11"/>
  <c r="F10" i="11"/>
  <c r="G10" i="11"/>
  <c r="H10" i="11"/>
  <c r="I10" i="11"/>
  <c r="J10" i="11"/>
  <c r="K10" i="11"/>
  <c r="G5" i="11"/>
  <c r="H5" i="11"/>
  <c r="I5" i="11"/>
  <c r="J5" i="11"/>
  <c r="K5" i="11"/>
  <c r="F5" i="11"/>
  <c r="C6" i="11"/>
  <c r="C7" i="11"/>
  <c r="C8" i="11"/>
  <c r="C9" i="11"/>
  <c r="C10" i="11"/>
  <c r="C5" i="11"/>
  <c r="B1" i="11"/>
  <c r="M7" i="9"/>
  <c r="L7" i="9"/>
  <c r="AN7" i="9"/>
  <c r="B1" i="80"/>
  <c r="C4" i="81"/>
  <c r="B1" i="78"/>
  <c r="C4" i="79"/>
  <c r="B1" i="76"/>
  <c r="C4" i="77"/>
  <c r="B1" i="74"/>
  <c r="C4" i="75"/>
  <c r="B1" i="72"/>
  <c r="C4" i="73"/>
  <c r="B1" i="68"/>
  <c r="C4" i="69"/>
  <c r="B1" i="66"/>
  <c r="C4" i="67"/>
  <c r="B1" i="64"/>
  <c r="C4" i="65"/>
  <c r="C4" i="59"/>
  <c r="C4" i="56"/>
  <c r="C4" i="54"/>
  <c r="C4" i="52"/>
  <c r="B1" i="49"/>
  <c r="C4" i="50"/>
  <c r="B1" i="41"/>
  <c r="C4" i="42"/>
  <c r="C4" i="40"/>
  <c r="B1" i="35"/>
  <c r="C4" i="36"/>
  <c r="B1" i="33"/>
  <c r="C4" i="34"/>
  <c r="B1" i="31"/>
  <c r="C4" i="32"/>
  <c r="B1" i="30"/>
  <c r="B1" i="27"/>
  <c r="B1" i="25"/>
  <c r="B1" i="21"/>
  <c r="B1" i="19"/>
  <c r="B1" i="17"/>
  <c r="B1" i="15"/>
  <c r="B1" i="13"/>
  <c r="C4" i="14"/>
  <c r="AE7" i="9"/>
  <c r="AF7" i="9"/>
  <c r="AD7" i="9"/>
  <c r="X7" i="9"/>
  <c r="Y7" i="9"/>
  <c r="W7" i="9"/>
  <c r="AG13" i="9"/>
  <c r="AH21" i="9"/>
  <c r="AH23" i="9"/>
  <c r="AH15" i="9"/>
  <c r="AG23" i="9"/>
  <c r="AG21" i="9"/>
  <c r="AG15" i="9"/>
  <c r="AH16" i="9"/>
  <c r="AH13" i="9"/>
  <c r="AG22" i="9"/>
  <c r="AG14" i="9"/>
  <c r="AH22" i="9"/>
  <c r="AH14" i="9"/>
  <c r="AA13" i="9"/>
  <c r="AG20" i="9"/>
  <c r="AG12" i="9"/>
  <c r="AH20" i="9"/>
  <c r="AH12" i="9"/>
  <c r="AG19" i="9"/>
  <c r="AG11" i="9"/>
  <c r="AH19" i="9"/>
  <c r="AH11" i="9"/>
  <c r="AG18" i="9"/>
  <c r="AG10" i="9"/>
  <c r="AH18" i="9"/>
  <c r="AH10" i="9"/>
  <c r="AG17" i="9"/>
  <c r="AG9" i="9"/>
  <c r="AH17" i="9"/>
  <c r="AH9" i="9"/>
  <c r="AG8" i="9"/>
  <c r="AG16" i="9"/>
  <c r="AH8" i="9"/>
  <c r="AA12" i="9"/>
  <c r="Z9" i="9"/>
  <c r="AA10" i="9"/>
  <c r="Z23" i="9"/>
  <c r="AA8" i="9"/>
  <c r="Z22" i="9"/>
  <c r="AA23" i="9"/>
  <c r="Z21" i="9"/>
  <c r="Z20" i="9"/>
  <c r="Z12" i="9"/>
  <c r="AA21" i="9"/>
  <c r="Z19" i="9"/>
  <c r="Z11" i="9"/>
  <c r="AA20" i="9"/>
  <c r="Z18" i="9"/>
  <c r="Z10" i="9"/>
  <c r="AA19" i="9"/>
  <c r="AA11" i="9"/>
  <c r="AA9" i="9"/>
  <c r="AA15" i="9"/>
  <c r="Z17" i="9"/>
  <c r="AA18" i="9"/>
  <c r="Z8" i="9"/>
  <c r="Z16" i="9"/>
  <c r="AA17" i="9"/>
  <c r="Z15" i="9"/>
  <c r="AA16" i="9"/>
  <c r="Z14" i="9"/>
  <c r="Z13" i="9"/>
  <c r="AA22" i="9"/>
  <c r="AA14" i="9"/>
  <c r="C9" i="9"/>
  <c r="C10" i="9"/>
  <c r="C11" i="9"/>
  <c r="C12" i="9"/>
  <c r="C13" i="9"/>
  <c r="C14" i="9"/>
  <c r="C15" i="9"/>
  <c r="C16" i="9"/>
  <c r="C17" i="9"/>
  <c r="C18" i="9"/>
  <c r="C19" i="9"/>
  <c r="C20" i="9"/>
  <c r="C21" i="9"/>
  <c r="C22" i="9"/>
  <c r="C23" i="9"/>
  <c r="C8" i="9"/>
  <c r="D7" i="9"/>
  <c r="S7" i="9"/>
  <c r="R7" i="9"/>
  <c r="Q7" i="9"/>
  <c r="E7" i="9"/>
  <c r="Z7" i="9"/>
  <c r="AG7" i="9"/>
  <c r="AA7" i="9"/>
  <c r="AH7" i="9"/>
  <c r="G12" i="9"/>
  <c r="U9" i="9"/>
  <c r="U13" i="9"/>
  <c r="U17" i="9"/>
  <c r="U21" i="9"/>
  <c r="T10" i="9"/>
  <c r="T14" i="9"/>
  <c r="T18" i="9"/>
  <c r="T22" i="9"/>
  <c r="U10" i="9"/>
  <c r="U14" i="9"/>
  <c r="U18" i="9"/>
  <c r="U22" i="9"/>
  <c r="T11" i="9"/>
  <c r="T15" i="9"/>
  <c r="T19" i="9"/>
  <c r="T23" i="9"/>
  <c r="U11" i="9"/>
  <c r="U15" i="9"/>
  <c r="U19" i="9"/>
  <c r="U23" i="9"/>
  <c r="T8" i="9"/>
  <c r="T12" i="9"/>
  <c r="T16" i="9"/>
  <c r="T20" i="9"/>
  <c r="U8" i="9"/>
  <c r="U12" i="9"/>
  <c r="U16" i="9"/>
  <c r="U20" i="9"/>
  <c r="T9" i="9"/>
  <c r="T13" i="9"/>
  <c r="T17" i="9"/>
  <c r="T21" i="9"/>
  <c r="C7" i="9"/>
  <c r="G20" i="9"/>
  <c r="F19" i="9"/>
  <c r="G19" i="9"/>
  <c r="F18" i="9"/>
  <c r="F10" i="9"/>
  <c r="G10" i="9"/>
  <c r="G17" i="9"/>
  <c r="F8" i="9"/>
  <c r="F16" i="9"/>
  <c r="G8" i="9"/>
  <c r="G16" i="9"/>
  <c r="F20" i="9"/>
  <c r="F11" i="9"/>
  <c r="G11" i="9"/>
  <c r="G18" i="9"/>
  <c r="F17" i="9"/>
  <c r="G9" i="9"/>
  <c r="F23" i="9"/>
  <c r="F15" i="9"/>
  <c r="G23" i="9"/>
  <c r="G15" i="9"/>
  <c r="F9" i="9"/>
  <c r="F22" i="9"/>
  <c r="F14" i="9"/>
  <c r="G22" i="9"/>
  <c r="G14" i="9"/>
  <c r="F21" i="9"/>
  <c r="F13" i="9"/>
  <c r="G21" i="9"/>
  <c r="G13" i="9"/>
  <c r="F12" i="9"/>
  <c r="T7" i="9"/>
  <c r="F7" i="9"/>
  <c r="G7" i="9"/>
  <c r="C4" i="29"/>
  <c r="C4" i="28"/>
  <c r="C4" i="26"/>
  <c r="C4" i="22"/>
  <c r="C4" i="20"/>
  <c r="C4" i="18"/>
  <c r="C4" i="16"/>
  <c r="C4" i="12"/>
  <c r="B1" i="9"/>
  <c r="C4" i="10"/>
  <c r="B1" i="5"/>
  <c r="C4" i="4"/>
</calcChain>
</file>

<file path=xl/sharedStrings.xml><?xml version="1.0" encoding="utf-8"?>
<sst xmlns="http://schemas.openxmlformats.org/spreadsheetml/2006/main" count="1965" uniqueCount="485">
  <si>
    <t>Año</t>
  </si>
  <si>
    <t xml:space="preserve">Interpretación </t>
  </si>
  <si>
    <t>FICHA TÉCNICA DE INDICADOR</t>
  </si>
  <si>
    <t>Nombre del indicador</t>
  </si>
  <si>
    <t>Definición conceptual</t>
  </si>
  <si>
    <t>Fórmula de cálculo</t>
  </si>
  <si>
    <t>Unidad de medida</t>
  </si>
  <si>
    <t>Datos requeridos</t>
  </si>
  <si>
    <t>Tipo de fuente de datos</t>
  </si>
  <si>
    <t>Observaciones y comentarios</t>
  </si>
  <si>
    <t>Contacto de la persona responsable de reportar el indicador</t>
  </si>
  <si>
    <t>Nombre</t>
  </si>
  <si>
    <t>Puesto</t>
  </si>
  <si>
    <t>Institución</t>
  </si>
  <si>
    <t>Teléfono</t>
  </si>
  <si>
    <t>Correo electrónico</t>
  </si>
  <si>
    <t>Estimaciones y proyecciones de población</t>
  </si>
  <si>
    <t>Karla Jinesta Campos</t>
  </si>
  <si>
    <t>Instituto Nacional de Estadística y Censos</t>
  </si>
  <si>
    <t>ficha técnica</t>
  </si>
  <si>
    <t>Desagregación requerida</t>
  </si>
  <si>
    <t>N</t>
  </si>
  <si>
    <t>Fuente</t>
  </si>
  <si>
    <t xml:space="preserve">Central </t>
  </si>
  <si>
    <t>Chorotega</t>
  </si>
  <si>
    <t>Pacífico Central</t>
  </si>
  <si>
    <t>Brunca</t>
  </si>
  <si>
    <t>Huetar Norte</t>
  </si>
  <si>
    <t>Huetar Caribe</t>
  </si>
  <si>
    <t xml:space="preserve">Por favor incluya, en el recuadro de abajo una pequeña interpretación del dato en términos de su comportamiento reciente y tendencia, asi como algun elemento que considere importante para explicar dicho comportamiento. </t>
  </si>
  <si>
    <t>Mujeres</t>
  </si>
  <si>
    <t>Sexo</t>
  </si>
  <si>
    <t>Tasa</t>
  </si>
  <si>
    <t>Región de planificación</t>
  </si>
  <si>
    <t>Promedio</t>
  </si>
  <si>
    <t>Nacional, región de planificación</t>
  </si>
  <si>
    <t>Nacional, sexo, grupos de edades, región de planificación</t>
  </si>
  <si>
    <t xml:space="preserve">Nacional y región de planificación </t>
  </si>
  <si>
    <t xml:space="preserve">Tasa </t>
  </si>
  <si>
    <t xml:space="preserve">Hombres </t>
  </si>
  <si>
    <t>Porcentaje</t>
  </si>
  <si>
    <t>Hombre</t>
  </si>
  <si>
    <t>Mujer</t>
  </si>
  <si>
    <t>Grupos de edades</t>
  </si>
  <si>
    <t>Indicadores demográficos</t>
  </si>
  <si>
    <t>Estructura por sexo y edad</t>
  </si>
  <si>
    <t>Población total</t>
  </si>
  <si>
    <t>X Censo de Población, 2011, INEC</t>
  </si>
  <si>
    <t>1a</t>
  </si>
  <si>
    <t xml:space="preserve">Relación de dependencia demográfica </t>
  </si>
  <si>
    <t xml:space="preserve">Nacional, grupos dependientes, región de planificación </t>
  </si>
  <si>
    <t>Estimaciones y Proyecciones de Población, INEC-CCP</t>
  </si>
  <si>
    <t>Esperanza de vida al nacer</t>
  </si>
  <si>
    <t>Nacional, sexo</t>
  </si>
  <si>
    <t>Tasa bruta de natalidad</t>
  </si>
  <si>
    <t>Estadísticas Vitales, INEC y Estimaciones y Proyecciones de Población, INEC-CCP.</t>
  </si>
  <si>
    <t>Tasa bruta de mortalidad</t>
  </si>
  <si>
    <t>Tasa global de fecundidad</t>
  </si>
  <si>
    <t>Tasa de fecundidad adolescente</t>
  </si>
  <si>
    <t>Nacional, región de planificación y grupos especiales de edades</t>
  </si>
  <si>
    <t>Estadísticas Vitales, INEC.</t>
  </si>
  <si>
    <t>Tamaño promedio de los hogares</t>
  </si>
  <si>
    <t>EHAHO, INEC</t>
  </si>
  <si>
    <t>ENAHO, INEC</t>
  </si>
  <si>
    <t>Nacional, región de planificación y tipo de hogar</t>
  </si>
  <si>
    <t>Distribución del  gasto social  de los hogares</t>
  </si>
  <si>
    <t xml:space="preserve">Nacional, tipo de gasto (alimentos, vivienda, salud y educación) </t>
  </si>
  <si>
    <t xml:space="preserve">Porcentaje de  población en pobreza </t>
  </si>
  <si>
    <t>Nacional, región y nivel de pobreza (pobreza extrema y no extrema)</t>
  </si>
  <si>
    <t>Porcentaje de hogares en pobreza multidimensional</t>
  </si>
  <si>
    <t>Nacional y región de planificación</t>
  </si>
  <si>
    <t>Coeficiente de Gini</t>
  </si>
  <si>
    <t xml:space="preserve">Indicadores sociales y económicos </t>
  </si>
  <si>
    <t>Indicadores de salud</t>
  </si>
  <si>
    <t>Estadísticas Vitales, INEC</t>
  </si>
  <si>
    <t xml:space="preserve">Tasa de mortalidad infantil </t>
  </si>
  <si>
    <t>Razón de mortalidad materna</t>
  </si>
  <si>
    <t xml:space="preserve">Tasa de mortalidad en la niñez </t>
  </si>
  <si>
    <t>Nacional, Región de Planificación, Tipo (neonatal y posneonatal) y grupos de causas</t>
  </si>
  <si>
    <t xml:space="preserve">Nacional, Región de Planificación y tipo de causas </t>
  </si>
  <si>
    <t>ENSSSR, MS</t>
  </si>
  <si>
    <t>Nacional y Región de Planificación</t>
  </si>
  <si>
    <t>Principales diez causas de defunción</t>
  </si>
  <si>
    <t>Indicadores educativos</t>
  </si>
  <si>
    <t>Escolaridad promedio de la población</t>
  </si>
  <si>
    <t>Nacional, sexo, región de planificación, grupos étnicos y población con discapacidad</t>
  </si>
  <si>
    <t>Porcentaje de alfabetismo</t>
  </si>
  <si>
    <t>Tasa de mortalidad por homicidios</t>
  </si>
  <si>
    <t>ENUT, INEC</t>
  </si>
  <si>
    <t>Brecha salarial por sexo</t>
  </si>
  <si>
    <t>Tasa de desempleo</t>
  </si>
  <si>
    <t>ECE, INEC</t>
  </si>
  <si>
    <t>Ingreso percápita</t>
  </si>
  <si>
    <t>Indice de precios al consumidor</t>
  </si>
  <si>
    <t xml:space="preserve">Nacional </t>
  </si>
  <si>
    <t>IPC, INEC</t>
  </si>
  <si>
    <t>Nacional y  región de planificación</t>
  </si>
  <si>
    <t>Total de Población</t>
  </si>
  <si>
    <t>Fuente: Estimaciones y proyecciones de población, INEC-CCP</t>
  </si>
  <si>
    <t xml:space="preserve">Estimaciones y Proyecciones de Población, INEC-CCP; </t>
  </si>
  <si>
    <t>Se refiere al total de población estimada o proyectada para un lugar y momento determinado. Este cálculo se basa en una población observada, que es la del Censo Nacional corregida por omisión censal que se proyecta o retroproyecta mediante la predición del comportamiento de los componentes de cambio demográfico que son la mortalidad, la fecundidad y la migración. Esta predición se basa en el comportamiento observado de estos componentes a través del tiempo.</t>
  </si>
  <si>
    <t>Dato absoluto</t>
  </si>
  <si>
    <t>Estimaciones y Proyecciones de Población</t>
  </si>
  <si>
    <t>Es una estimación no corresponde a un dato observado</t>
  </si>
  <si>
    <t>Analista</t>
  </si>
  <si>
    <t>kvjinesta@inec.go.cr</t>
  </si>
  <si>
    <t>No aplica, es un dato absoluto</t>
  </si>
  <si>
    <t>Total</t>
  </si>
  <si>
    <t>Hombres</t>
  </si>
  <si>
    <t xml:space="preserve">0 a  4 </t>
  </si>
  <si>
    <t xml:space="preserve">5 a  9 </t>
  </si>
  <si>
    <t xml:space="preserve">10 a 14 </t>
  </si>
  <si>
    <t xml:space="preserve">15 a 19 </t>
  </si>
  <si>
    <t xml:space="preserve">20 a 24 </t>
  </si>
  <si>
    <t xml:space="preserve">25 a 29 </t>
  </si>
  <si>
    <t xml:space="preserve">30 a 34 </t>
  </si>
  <si>
    <t xml:space="preserve">35 a 39 </t>
  </si>
  <si>
    <t xml:space="preserve">40 a 44 </t>
  </si>
  <si>
    <t xml:space="preserve">45 a 49 </t>
  </si>
  <si>
    <t xml:space="preserve">50 a 54 </t>
  </si>
  <si>
    <t xml:space="preserve">55 a 59 </t>
  </si>
  <si>
    <t xml:space="preserve">60 a 64 </t>
  </si>
  <si>
    <t xml:space="preserve">65 a 69 </t>
  </si>
  <si>
    <t xml:space="preserve">70 a 74 </t>
  </si>
  <si>
    <t>75 y más</t>
  </si>
  <si>
    <t xml:space="preserve">Mujeres </t>
  </si>
  <si>
    <t>Población afrodescendiente</t>
  </si>
  <si>
    <t>Población 2016</t>
  </si>
  <si>
    <t>Población total 2016</t>
  </si>
  <si>
    <t>Población total 2011</t>
  </si>
  <si>
    <t>Población 2011</t>
  </si>
  <si>
    <t>Población Indígena 2011</t>
  </si>
  <si>
    <t>Población Afrodescendiente 2011</t>
  </si>
  <si>
    <t>Nacional y subpoblaciones (origen étnico-racial)</t>
  </si>
  <si>
    <t>Distribución de la población por zona urbana y rural</t>
  </si>
  <si>
    <t>Nacional</t>
  </si>
  <si>
    <t>Porcentaje de población con discapacidad</t>
  </si>
  <si>
    <t>Porcentaje de población nacida en otro país</t>
  </si>
  <si>
    <t>Nacional, sexo, grupos de edades  y por región</t>
  </si>
  <si>
    <t>17a</t>
  </si>
  <si>
    <t>Se refiere a la distribución porcentual de la población por sexo y edades. Se representa gráficamente en una pirámide de población.</t>
  </si>
  <si>
    <t xml:space="preserve">Distribución porcentual </t>
  </si>
  <si>
    <t>Población por grupos de edades y sexo</t>
  </si>
  <si>
    <t>Censos de Población o Estimaciones y Proyecciones de Población</t>
  </si>
  <si>
    <t xml:space="preserve">Las Estimaciones y Proyecciones de población solo se tienen para grupos de edades y sexo, por lo que para obtener la piramide poblacional de la población por autoidentificación étnico-racial y que sea comparable con la población nacional también se calcula con datos del Censo Nacional de Población </t>
  </si>
  <si>
    <t xml:space="preserve">Total </t>
  </si>
  <si>
    <t>Fuente: INEC-CCP, Estimaciones y Proyecciones de Población</t>
  </si>
  <si>
    <t>2010-2011</t>
  </si>
  <si>
    <t>2011-2012</t>
  </si>
  <si>
    <t>2012-2013</t>
  </si>
  <si>
    <t>2013-2014</t>
  </si>
  <si>
    <t>2014-2015</t>
  </si>
  <si>
    <t>2015-2016</t>
  </si>
  <si>
    <t>Población total por años calendario</t>
  </si>
  <si>
    <t xml:space="preserve">Densidad </t>
  </si>
  <si>
    <t>Fuente: INEC, Estimaciones y proyecciones de población</t>
  </si>
  <si>
    <t>Razón</t>
  </si>
  <si>
    <t>Relación de dependencia demográfica</t>
  </si>
  <si>
    <t>Fuente: INEC, X Censo Nacional de Población, 2011.</t>
  </si>
  <si>
    <t>Urbana</t>
  </si>
  <si>
    <t xml:space="preserve">Rural </t>
  </si>
  <si>
    <t>Población</t>
  </si>
  <si>
    <t>Fuente: INEC, X Censo Nacional de Población, 2011</t>
  </si>
  <si>
    <t xml:space="preserve">Año </t>
  </si>
  <si>
    <t>0-12</t>
  </si>
  <si>
    <t>13-19</t>
  </si>
  <si>
    <t>20-29</t>
  </si>
  <si>
    <t>30-39</t>
  </si>
  <si>
    <t>40-49</t>
  </si>
  <si>
    <t>50-59</t>
  </si>
  <si>
    <t>60 -69</t>
  </si>
  <si>
    <t>70 y más</t>
  </si>
  <si>
    <t>Fuente: INEC, X Censo de Población y Vivienda, 2011</t>
  </si>
  <si>
    <t xml:space="preserve">Nacimientos y población total </t>
  </si>
  <si>
    <t>Estadísticas Vitales y Estimaciones y Proyecciones de Población</t>
  </si>
  <si>
    <t>Región de Planificación</t>
  </si>
  <si>
    <t>Fuente: INEC, Estadísticas Vitales</t>
  </si>
  <si>
    <t>Se define como la relación entre las defunciones ocurridas en un tiempo y lugar determinados en relación a la población total de ese lugar y en es momento.</t>
  </si>
  <si>
    <t xml:space="preserve">Defunciones y población total </t>
  </si>
  <si>
    <t>menores de 15</t>
  </si>
  <si>
    <t>15-19</t>
  </si>
  <si>
    <t>Grupos  de edades</t>
  </si>
  <si>
    <t>Nacimientos por edad de la madre y del padre</t>
  </si>
  <si>
    <t xml:space="preserve">Estadísticas Vitales </t>
  </si>
  <si>
    <t>Nacimientos por edad de la madre y población femenina de 15 a 19 años</t>
  </si>
  <si>
    <t>Número de miembros por hogar y total de hogares</t>
  </si>
  <si>
    <t>Encuesta Nacional de Hogares</t>
  </si>
  <si>
    <t>Fuente: INEC, Encuesta Nacional de Hogares.</t>
  </si>
  <si>
    <t xml:space="preserve">Porcentaje de hogares por tipo de jefatura </t>
  </si>
  <si>
    <t>Sexo de la jefatura</t>
  </si>
  <si>
    <t xml:space="preserve">Hombre </t>
  </si>
  <si>
    <t>Compartida</t>
  </si>
  <si>
    <t xml:space="preserve">Mujer </t>
  </si>
  <si>
    <t>total de hogares por sexo de jefatura y tipo de hogar</t>
  </si>
  <si>
    <t>Porcentaje del gasto</t>
  </si>
  <si>
    <t>Alimentos</t>
  </si>
  <si>
    <t>Vivienda</t>
  </si>
  <si>
    <t xml:space="preserve">Salud </t>
  </si>
  <si>
    <t>Educación</t>
  </si>
  <si>
    <t>Fuente: INEC, Encuesta Nacional de Ingresos y Gastos de los Hogares</t>
  </si>
  <si>
    <t>Gasto de los hogares por tipo</t>
  </si>
  <si>
    <t>Encuesta Nacional de Ingresos y Gastos de los Hogares</t>
  </si>
  <si>
    <t>Pobreza extrema</t>
  </si>
  <si>
    <t>Pobreza no extrema</t>
  </si>
  <si>
    <t>Porcentaje de población en pobreza</t>
  </si>
  <si>
    <t>Fuente: INEC, Encuesta Nacional de  Hogares</t>
  </si>
  <si>
    <t>Indice</t>
  </si>
  <si>
    <t>Sexo y región de planificación</t>
  </si>
  <si>
    <t>Horas en promedio dedicadas al cuido</t>
  </si>
  <si>
    <t>Fuente: INEC, Encuesta Nacional de Uso del Tiempo</t>
  </si>
  <si>
    <t>Encuesta Nacional de Uso del Tiempo</t>
  </si>
  <si>
    <t>Brecha salarial</t>
  </si>
  <si>
    <t>Fuente: INEC, Encuesta Continua de Empleo</t>
  </si>
  <si>
    <t xml:space="preserve">Tasa neta de participación </t>
  </si>
  <si>
    <t>Agricultura</t>
  </si>
  <si>
    <t>Industria</t>
  </si>
  <si>
    <t>Servicios</t>
  </si>
  <si>
    <t>36a</t>
  </si>
  <si>
    <t>nacional y región</t>
  </si>
  <si>
    <t>Nacional y región, por sector de actividad económica y sector (público y privado)</t>
  </si>
  <si>
    <t>Formal</t>
  </si>
  <si>
    <t>Informal</t>
  </si>
  <si>
    <t>Datos absolutos (colones)</t>
  </si>
  <si>
    <t>Ingreso (colones)</t>
  </si>
  <si>
    <t>TMI</t>
  </si>
  <si>
    <t xml:space="preserve">Muertes de menores de un año y nacimientos </t>
  </si>
  <si>
    <t>Estadísticas Vitales</t>
  </si>
  <si>
    <t>Neonatal</t>
  </si>
  <si>
    <t>Posneonatal</t>
  </si>
  <si>
    <t>Grupos de causas</t>
  </si>
  <si>
    <t>Ciertas afecciones originadas en el período perinatal</t>
  </si>
  <si>
    <t>Enfermedades del sistema respiratorio</t>
  </si>
  <si>
    <t>Enfermedades del sistema circulatorio</t>
  </si>
  <si>
    <t>Otras causas</t>
  </si>
  <si>
    <t xml:space="preserve">Muertes maternas y nacimientos </t>
  </si>
  <si>
    <t>RMM</t>
  </si>
  <si>
    <t>Tipo de causas</t>
  </si>
  <si>
    <t>Directas</t>
  </si>
  <si>
    <t>Indirectas</t>
  </si>
  <si>
    <t>sin determinar</t>
  </si>
  <si>
    <t>TMN</t>
  </si>
  <si>
    <t xml:space="preserve">Nacional, Región de Planificación y grupos de causas </t>
  </si>
  <si>
    <t xml:space="preserve">Se refiere a la relación entre las muertes de niños y niñas menores de 5 años en un lugar y periodo determinado en relación a los nacimientos ocurridos en este mismo periodo y lugar. </t>
  </si>
  <si>
    <t xml:space="preserve">Muertes de menores de 5 años y nacimientos </t>
  </si>
  <si>
    <t>Porcentaje de mujeres en edad fértil que usan anticonceptivos o cuyas parejas lo usan</t>
  </si>
  <si>
    <t>Población femenina en edad fértil que usa anticonceptivos y población femenina por edad</t>
  </si>
  <si>
    <t>Encuesta de Salud Sexual y Salud Reproductiva</t>
  </si>
  <si>
    <t>Distribución porcentual de las defunciones por carga de la enfermedad</t>
  </si>
  <si>
    <t>No transmisibles</t>
  </si>
  <si>
    <t>Causas Externas</t>
  </si>
  <si>
    <t>Transmisibles</t>
  </si>
  <si>
    <t>Central</t>
  </si>
  <si>
    <r>
      <t xml:space="preserve">Se refire a la proporción que representan los siguiente grupos de causas de defunción del total de defunciones:
</t>
    </r>
    <r>
      <rPr>
        <b/>
        <i/>
        <sz val="11"/>
        <rFont val="Calibri"/>
        <family val="2"/>
        <scheme val="minor"/>
      </rPr>
      <t>Transmisibles, afecciones maternas y perinatales</t>
    </r>
    <r>
      <rPr>
        <sz val="11"/>
        <rFont val="Calibri"/>
        <family val="2"/>
        <scheme val="minor"/>
      </rPr>
      <t xml:space="preserve">: son las causas debidas a enfermedades infecciosas o aquellas que pueden ser transmitidas por un vector, asi mismo incluye afecciones relacionadas con el estado de embarazo parto o postparto y las relacionadas con el periodo perinatal (de las 22 semanas de gestación hasta los siete días completos despúes del nacimiento.
</t>
    </r>
    <r>
      <rPr>
        <b/>
        <i/>
        <sz val="11"/>
        <rFont val="Calibri"/>
        <family val="2"/>
        <scheme val="minor"/>
      </rPr>
      <t>No transimisibles:</t>
    </r>
    <r>
      <rPr>
        <sz val="11"/>
        <rFont val="Calibri"/>
        <family val="2"/>
        <scheme val="minor"/>
      </rPr>
      <t xml:space="preserve"> causas de debidas a enfermedades crónicas y degenerativas como las neoplasias, desórdenes endocrinos, enfermedades cardiovasculares, respiratorias crónicas, enfermedades de la piel y subcutáneas, desórdenes del sistema nervioso, enfermedades músculo-esqueléticas, anomalías congénitas, enfermedades genitourinarias, enfermedades y sintomas de la senilidad.
</t>
    </r>
    <r>
      <rPr>
        <b/>
        <i/>
        <sz val="11"/>
        <rFont val="Calibri"/>
        <family val="2"/>
        <scheme val="minor"/>
      </rPr>
      <t>Causas externas:</t>
    </r>
    <r>
      <rPr>
        <sz val="11"/>
        <rFont val="Calibri"/>
        <family val="2"/>
        <scheme val="minor"/>
      </rPr>
      <t xml:space="preserve"> causas debidas a accidentes, lesiones autoinfligidas o agresiones y las de intención no determinada.
</t>
    </r>
  </si>
  <si>
    <t>porcentaje</t>
  </si>
  <si>
    <t>total de defunciones y defunciones por causa</t>
  </si>
  <si>
    <t xml:space="preserve">Se refire a las diez causas de defunción más frecuentes en la población. </t>
  </si>
  <si>
    <t>no aplica</t>
  </si>
  <si>
    <t>Nominal</t>
  </si>
  <si>
    <t>defunciones por causa</t>
  </si>
  <si>
    <t xml:space="preserve">Se refire a las defunciones ocurridas debidas a homicidios en un lugar y momento determinado  en relación a la población total </t>
  </si>
  <si>
    <t>Tasa (por cien mil habitantes)</t>
  </si>
  <si>
    <t xml:space="preserve">defunciones por causa y población total </t>
  </si>
  <si>
    <t>Promedio de años de estudio</t>
  </si>
  <si>
    <t>Fuente: INEC, X Censo de Población, 2011</t>
  </si>
  <si>
    <t>Afrodescendientes</t>
  </si>
  <si>
    <t>Otros</t>
  </si>
  <si>
    <t>sexo</t>
  </si>
  <si>
    <t>Población con alguna discapacidad</t>
  </si>
  <si>
    <t>Población sin discapacidad</t>
  </si>
  <si>
    <t>Corresponde al promedio de años de educación que a alcanzado la población de 25 años y más de un lugar determinado.
Se toma como referencia este grupo etareo por que se parte del supuesto de que la mayoría de las personas deberían finalizando su procesos educativo a esa edad.</t>
  </si>
  <si>
    <t>último año aprobado de la población de 25 años y más y el total de población de 25 años y más.</t>
  </si>
  <si>
    <t>Censo de Población</t>
  </si>
  <si>
    <t>Corresponde a la relación de la población con sabe leer y escribir en relación al total de la población.</t>
  </si>
  <si>
    <t>población de 10 años y más por su condición de saber leer y escribir y total de población de ese mismo rango de edad</t>
  </si>
  <si>
    <t>ENIGH, INEC</t>
  </si>
  <si>
    <t>Se refiere al ritmo de crecimiento anual de la población, asumiendo un crecimiento exponencial.</t>
  </si>
  <si>
    <r>
      <t xml:space="preserve">
</t>
    </r>
    <r>
      <rPr>
        <i/>
        <sz val="11"/>
        <rFont val="Calibri"/>
        <family val="2"/>
        <scheme val="minor"/>
      </rPr>
      <t>Donde: 
R = crecimiento de la población
LN = Logaritmo Natural
Pf = Población final
Pi = Población inicial
t= tiempo transcurrido entre la Pi y la Pf</t>
    </r>
  </si>
  <si>
    <t xml:space="preserve">Tasa anualizada </t>
  </si>
  <si>
    <t>Corresponde a la relación entre la cantidad de habitantes por kilómetro cuadrado de una zona geográfica</t>
  </si>
  <si>
    <t>Corresponde a la relación entre la población que se considera dependiente (0-14 años y de 65 y más) en relación a la población en edad productiva.</t>
  </si>
  <si>
    <t>Se refiere a la proporción que reside en la zona o urbana o rural en relación a la población total.</t>
  </si>
  <si>
    <t>Se refiere a la proporción de población que tiene alguna limitación permanente para desarrollarse en su vida diaria en relación al total de la población</t>
  </si>
  <si>
    <t>Se refiere a la proporción de la población total que ha nacido en otro país. Se considera migrante internacional.</t>
  </si>
  <si>
    <t>Total de población por lugar de residencia de la madre en el momento del nacimiento y población total</t>
  </si>
  <si>
    <t>X Censo de Población</t>
  </si>
  <si>
    <t xml:space="preserve">Se define como la relación entre los nacimientos ocurridos en un tiempo y lugar determinados en relación a la población total de ese lugar y en es momento. </t>
  </si>
  <si>
    <t>Corresponde a una medida hipotética referida al promedio de hijos e hijas que tendría una mujer al final de su periodo reproductivo, si experimentará a lo largo del mismo los niveles de fecundidad observados en un año determinado.</t>
  </si>
  <si>
    <t>Fuente: INEC, Índice de precios al consumidor</t>
  </si>
  <si>
    <t>Esta es una medida hipotética que corresponde al número de años en promedio se espera que viva una persona de una cohorte hipotética si  las tasas de mortalidad por edad específica para un año determinado permanecieran durante el resto de su vida. Es un indicador derivado de las tablas de vida.</t>
  </si>
  <si>
    <r>
      <t xml:space="preserve">
</t>
    </r>
    <r>
      <rPr>
        <b/>
        <sz val="11"/>
        <rFont val="Calibri"/>
        <family val="2"/>
        <scheme val="minor"/>
      </rPr>
      <t xml:space="preserve">
</t>
    </r>
    <r>
      <rPr>
        <i/>
        <sz val="11"/>
        <rFont val="Calibri"/>
        <family val="2"/>
        <scheme val="minor"/>
      </rPr>
      <t>Donde:
Tx es el número total de años vividos por la población desde la edadx
lx corresponde a los supervivientes a la edad exacta X</t>
    </r>
  </si>
  <si>
    <t xml:space="preserve">Se refiere al nivel de fecundidad de las mujeres menores de 20 años. Es la relación entre los nacimientos cuyas madres eran menores de 20 años, entre la población femenina de este rango de edad. </t>
  </si>
  <si>
    <t>Se refire a los nacimientos de madres menores de edad que ocurren en el contexto de una relación impropia, es decir, en que el padre es 5 años o más mayor.</t>
  </si>
  <si>
    <t xml:space="preserve">Se refiere a la relación entre las muertes de menores de un año de edad ocurridas en un lugar y periodo determinado en relación a los nacimientos ocurridos en este mismo periodo y lugar. 
La TMIneonatal comprende a las defunciones de niños y niños ocurridas en los primeros 28 días  completos posteriores al nacimiento y la TMIposneonatal a las ocurridas después de los 28 días hasta antes de cumplir el año de edad.
</t>
  </si>
  <si>
    <r>
      <t xml:space="preserve">Se refiere a la relación entre las muertes de mujeres que ocurrieron durante el embarazado, parto o los 42 días postparto en un lugar y periodo determinado en relación a los nacimientos ocurridos en este mismo periodo y lugar. 
Las defunciones maternas se clasifican en:
</t>
    </r>
    <r>
      <rPr>
        <b/>
        <i/>
        <sz val="11"/>
        <rFont val="Calibri"/>
        <family val="2"/>
        <scheme val="minor"/>
      </rPr>
      <t>Defunciones obstétricas directas</t>
    </r>
    <r>
      <rPr>
        <sz val="11"/>
        <rFont val="Calibri"/>
        <family val="2"/>
        <scheme val="minor"/>
      </rPr>
      <t xml:space="preserve"> que son las que resultan de complicaciones del estado de embarazo, parto o post parto, intervenciones, de omisiones, de tratamiento incorrecto o de una cadena de acontecimientos originada en cualquiera de las circunstancias mencionadas.
Defuncines obstétricas indirectas que resultan de una enfermedad existente desde antes del embarazo o de una enfermedad que evoluciona durante el mismo que es agravada por los efectos físicos del embarazo.
</t>
    </r>
  </si>
  <si>
    <t>Fuente: INEC, X Censo Nacional de Población</t>
  </si>
  <si>
    <t>Fuente: INEC, CCP Estimaciones y Proyecciones de Población.</t>
  </si>
  <si>
    <t>P51_EDAD_QUINQ*P02 Sexo tabulación cruzada</t>
  </si>
  <si>
    <t>Recuento</t>
  </si>
  <si>
    <t/>
  </si>
  <si>
    <t>P02 Sexo</t>
  </si>
  <si>
    <t>P51_EDAD_QUINQ</t>
  </si>
  <si>
    <t>0-4</t>
  </si>
  <si>
    <t>5-9</t>
  </si>
  <si>
    <t>10-14</t>
  </si>
  <si>
    <t>20-24</t>
  </si>
  <si>
    <t>25-29</t>
  </si>
  <si>
    <t>30-34</t>
  </si>
  <si>
    <t>35-39</t>
  </si>
  <si>
    <t>40-44</t>
  </si>
  <si>
    <t>45-49</t>
  </si>
  <si>
    <t>50-54</t>
  </si>
  <si>
    <t>55-59</t>
  </si>
  <si>
    <t>60-64</t>
  </si>
  <si>
    <t>65-69</t>
  </si>
  <si>
    <t>70-74</t>
  </si>
  <si>
    <t>75-79</t>
  </si>
  <si>
    <t>80-84</t>
  </si>
  <si>
    <t>85 y +</t>
  </si>
  <si>
    <t>Tasa de crecimiento de la población (por mil habitantes)</t>
  </si>
  <si>
    <t>Población total 1990</t>
  </si>
  <si>
    <t>Población 1990</t>
  </si>
  <si>
    <t>Mujeres 2016</t>
  </si>
  <si>
    <t>Hombres 2016</t>
  </si>
  <si>
    <t xml:space="preserve">Hombres 1990 </t>
  </si>
  <si>
    <t>Mujeres 1990</t>
  </si>
  <si>
    <t>Hombres indígenas</t>
  </si>
  <si>
    <t>Mujeres indígenas</t>
  </si>
  <si>
    <t>Hombres afrodescendientes</t>
  </si>
  <si>
    <t>Mujeres afrodescendientes</t>
  </si>
  <si>
    <t>Hombres otros</t>
  </si>
  <si>
    <t>Mujeres otros</t>
  </si>
  <si>
    <t>Población otros grupos 2011</t>
  </si>
  <si>
    <t>Densidad de población</t>
  </si>
  <si>
    <t>Rural</t>
  </si>
  <si>
    <t xml:space="preserve">Urbano </t>
  </si>
  <si>
    <t>Fuente: INEC-CCP, Estimaciones y Proyecciones de Población.</t>
  </si>
  <si>
    <t>Años en promedio (medida hipotética)</t>
  </si>
  <si>
    <t>Tablas completas de mortalidad</t>
  </si>
  <si>
    <t>Porcentaje de nacimientos de madres menores de edad, en una unión impropia</t>
  </si>
  <si>
    <t>Nota: afrodescendientes incluye mulatos</t>
  </si>
  <si>
    <t>Persona encargada de la fuente de datos</t>
  </si>
  <si>
    <t>Olga Martha Araya Umaña</t>
  </si>
  <si>
    <t>Marlene Sandoval</t>
  </si>
  <si>
    <t>Coordinadora del Centro de Información</t>
  </si>
  <si>
    <t>marlene.sandoval@inec.go.cr</t>
  </si>
  <si>
    <t>Se interpreta con el indicador de tasa de crecimiento demográfico</t>
  </si>
  <si>
    <t>Persona responsable de la fuente de datos</t>
  </si>
  <si>
    <t xml:space="preserve">Población con discapacidad y población total </t>
  </si>
  <si>
    <t>Censo de población</t>
  </si>
  <si>
    <t>Persona responsable de fuente de datos</t>
  </si>
  <si>
    <t>Persona responsable de la fuente</t>
  </si>
  <si>
    <t>Eddy Madrigal</t>
  </si>
  <si>
    <t>Annia Chaves</t>
  </si>
  <si>
    <t>Freddy Araya</t>
  </si>
  <si>
    <t xml:space="preserve">Persona responsable de la fuente de datos </t>
  </si>
  <si>
    <t>Edda Quirós, Ministerio de Salud</t>
  </si>
  <si>
    <t>Contacto de la persona responsable del  cálculo del indicador</t>
  </si>
  <si>
    <t>Para el 2017 la brecha salarial fue de 110,2%, eso quiere decir que las mujeres ganaron por hora un 10,2% más que los hombres.  
Por región de planificación, los niveles más altos en la brecha salarial se puede observar en la región Brunca, aunque para el 2015 la región Huetar Norte la supera.
Por otro lado, la región Central es donde se observan los menores niveles en brecha salarial, incluso hay dos años (2012 y 2014) en los que el ingreso de las mujeres es menor al de los hombres.</t>
  </si>
  <si>
    <t>Representa la igualdad entre el ingreso bruto medio por hora de la mujer y el hombre cuando el indicador equivale a 100, un valor mayor a 100 representa que la mujer obtiene un mayor ingreso medio por hora que el hombre, si es menor a 100 corresponde que el hombre tiene un mayor ingreso medio por hora que la mujer. La desigual absoluta se obtiene cuando el indicador es 0</t>
  </si>
  <si>
    <t>Brecha salarial nacional y por región de planificación</t>
  </si>
  <si>
    <t>Encuesta Continua de Empleo (ECE)
Dato anual = promedio de los trimestres por año</t>
  </si>
  <si>
    <t>Se considera el ingreso bruto por hora de las personas ocupadas con ingreso conocido (asalariadas, cuenta propia o empleador) en el empleo principal</t>
  </si>
  <si>
    <t>María Luz Sanarrusia Solano</t>
  </si>
  <si>
    <t>Coordinadora Encuesta Continua de Empleo (ECE)</t>
  </si>
  <si>
    <t>Instituto Nacional de Estadística y Censos (INEC)</t>
  </si>
  <si>
    <t>2280-9280 Ext 346</t>
  </si>
  <si>
    <t>marial.sanarrusia@inec.go.cr</t>
  </si>
  <si>
    <t>Dianny Hernández Ruiz</t>
  </si>
  <si>
    <t>Analista Encuesta Continua de Empleo (ECE)</t>
  </si>
  <si>
    <t>2280-9280 Ext 347/348</t>
  </si>
  <si>
    <t>dianny.hernandez@inec.go.cr</t>
  </si>
  <si>
    <t xml:space="preserve">Para el 2017, en promedio el 9,1% de la población en la fuerza de trabajo se encontraba desempleada. El nivel más alto se alcanzó en el 2011, año a partir del cual la tasa de desempleo se redujo para luego mantenerse estable alrededor del 9,5%.
Por región de planificación, para el 2017 la tasa de desempleo más alta se observa en la región Pacífico Central, la cual ha tendido a la alza en los últimos 4 años, incluso supera en el 2016 y 2017 al porcentaje de desempleo en la región Chorotega, que es la que se caracteriza por tener las mayores tasas de desempleo del 2010 al 2015. En contra posición, la región Central presenta la tasa de desempleo más baja y se ha logrado mantenerse al alrededor del 8%. 
</t>
  </si>
  <si>
    <t>Porcentaje de la población desempleada, respecto a la fuerza de trabajo</t>
  </si>
  <si>
    <t>Tasa de desempleo nacional y por región de planificación</t>
  </si>
  <si>
    <t>Considera a la población desempleada y en la fuerza de trabajo de 15 años y más</t>
  </si>
  <si>
    <t>Para el 2017, en promedio el 59% de la población en edad de trabajar (15 años y más) se encontraba en la fuerza de trabajo, eran personas ocupadas o desempleadas. La tasa neta de participación alcanzó su  máximo punto durante  los años 2012-2014 al estimarse en 62%, para el 2016 y 2017 la tasa se estima en 58% reduciendo la participación en la fuerza de trabajo de las personas en edad de trabajar para los últimos dos años.
Por regiones de planificación, la región Central y la Huetar Norte presentan las mayores tasas de participación laboral superiores a 60% durante los años de estudio. La región Chorotega se ha mantenido en 55% durante todo el periodo. La región Brunca en los tres últimos años ha disminuido los niveles de participación, similar ha sucedido, con la región Pacífico Central a excepción de este último año que la tasa de participación tuvo un aumento.</t>
  </si>
  <si>
    <t>Porcentaje de participación en la fuerza de trabajo, con relación a la población
en edad de trabajar</t>
  </si>
  <si>
    <t>Tasa neta de participación nacional y por región de planificación</t>
  </si>
  <si>
    <t>Considera a la población en la fuerza de trabajo y en edad de trabajar de 15 años y más</t>
  </si>
  <si>
    <t>Tasa de ocupación</t>
  </si>
  <si>
    <t>Del 2012 al 2014 se presentaron las mayores tasas de ocupación, es decir, en promedio un mayor porcentaje de las personas en edad de trabajar (15 años y más) se encontraban trabajando, no obstante para el 2016 la tasa fue la menor que se ha observado (52,8%), recuperándose para el 2017.
Por región de planificación, la región Central tiene las mayores tasas de ocupación, aunque ha tendido a la baja desde el 2014. La región Chorotega mostró las menores tasas de ocupación del 2012 al 2014 (alrededor del 47%), sin embargo presentó un incremento en el 2015 y a partir de ahí ha rondado el 49%. En la región Huetar Caribe por su parte, la tasa de ocupación mostró una tendencia al alza a lo largo de todo el periodo hasta alcanzar el 53,9% en el 2017. En contra posición, la región Pacífico Central tuvo uno años en que el porcentaje de ocupados se redujo, no obstante se recupera en el 2017.</t>
  </si>
  <si>
    <t>Porcentaje de la población ocupada, respecto a la población en edad de trabajar. Indica la relación entre las personas que tenían trabajo o trabajaron en la semana de referencia y las que tenían edad para trabajar.</t>
  </si>
  <si>
    <t>Tasa de ocupación nacional y por región de planificación</t>
  </si>
  <si>
    <t>Considera a la población ocupada y en edad de trabajar de 15 años y más</t>
  </si>
  <si>
    <t>36b</t>
  </si>
  <si>
    <t>Nacional y región</t>
  </si>
  <si>
    <t xml:space="preserve">Porcentaje de población ocupada por sector </t>
  </si>
  <si>
    <t>Sector de actividad</t>
  </si>
  <si>
    <t>Sector institucional</t>
  </si>
  <si>
    <t xml:space="preserve">Empleo </t>
  </si>
  <si>
    <t>Público</t>
  </si>
  <si>
    <t>Privado</t>
  </si>
  <si>
    <t>Más del 60% de la población ocupada en Costa Rica labora en el sector de servicios, el cual mostró un repunte en el 2013, donde alcanzó el 73,4%; no obstante ha presentado reducciones para los años posteriores. La agricultura por su parte, constituye la actividad económica con los menores porcentajes de ocupación, sin embargo ha presentado una tendencia al alza, sin considerar el 2013 cuando el porcentaje fue 9,9%.
Con respecto al sector institucional,  la mayor parte de los costarricenses trabajan en el sector privado (85,7% para el 2017). Este sector presentó una tendencia al alza del 2010 al 2015, hasta alcanzar el 86,7%, año a partir del cual se ha reducido. El sector público ha rondado el 15% a lo largo del periodo.
En cuanto al tipo de empleo considerando la informalidad, más del 50% de la población tiene un empleo que es formal, y ha mostrado una tendencia a la baja del 2011 al 2015, logrando recuperarse en estos dos últimos años (57,1% para el 2017). Por otro lado, el menor nivel de empleo informal se observa en el 2011 (36,5%), año desde el cual se presenta una tendencia al alza, no obstante, en el 2016 y 2017 se ha mantenido alrededor del 42%.</t>
  </si>
  <si>
    <r>
      <t xml:space="preserve">Porcentaje de ocupados por categoría de interés:
</t>
    </r>
    <r>
      <rPr>
        <b/>
        <sz val="11"/>
        <rFont val="Calibri"/>
        <family val="2"/>
        <scheme val="minor"/>
      </rPr>
      <t>A) Sector de actividad:</t>
    </r>
    <r>
      <rPr>
        <sz val="11"/>
        <rFont val="Calibri"/>
        <family val="2"/>
        <scheme val="minor"/>
      </rPr>
      <t xml:space="preserve">
- </t>
    </r>
    <r>
      <rPr>
        <u/>
        <sz val="11"/>
        <rFont val="Calibri"/>
        <family val="2"/>
        <scheme val="minor"/>
      </rPr>
      <t>Agricultura</t>
    </r>
    <r>
      <rPr>
        <sz val="11"/>
        <rFont val="Calibri"/>
        <family val="2"/>
        <scheme val="minor"/>
      </rPr>
      <t xml:space="preserve">: corresponde a la rama de activida de agricultura, ganadería, silvicultura y pesca.
- </t>
    </r>
    <r>
      <rPr>
        <u/>
        <sz val="11"/>
        <rFont val="Calibri"/>
        <family val="2"/>
        <scheme val="minor"/>
      </rPr>
      <t>Industria</t>
    </r>
    <r>
      <rPr>
        <sz val="11"/>
        <rFont val="Calibri"/>
        <family val="2"/>
        <scheme val="minor"/>
      </rPr>
      <t xml:space="preserve">: incluye las actividades de explotación de minas y canteras; industrias manufactureras; suministro de electricidad, gas, vapor y aire acondicionado; suministro de agua, evacuación de aguas residuales y gestión de desechos y contaminación; y construcción.
- </t>
    </r>
    <r>
      <rPr>
        <u/>
        <sz val="11"/>
        <rFont val="Calibri"/>
        <family val="2"/>
        <scheme val="minor"/>
      </rPr>
      <t>Servicios</t>
    </r>
    <r>
      <rPr>
        <sz val="11"/>
        <rFont val="Calibri"/>
        <family val="2"/>
        <scheme val="minor"/>
      </rPr>
      <t>: incluye las actividades de comercio al por mayor y al por menor, y reparación de vehículos de motores y motocicletas; transporte y almacenamiento; actividades de alojamiento y servicios de comida; información y comunicaciones; actividades financieras y de seguros; actividades inmobiliarias; actividades profesionales, científicas y técnicas; actividades de servicios administrativos y de apoyo; administración pública y defensa, y planes de seguridad social de afiliación obligatoria; enseñanza; actividades de atención de la salud humana y de asistencia social; actividades artísticas, de entretenimiento y recreativas; otras actividades de servicios; actividades de los hogares como empleadores; y actividades de organizaciones y órganos extraterritoriales.</t>
    </r>
  </si>
  <si>
    <r>
      <rPr>
        <b/>
        <sz val="11"/>
        <rFont val="Calibri"/>
        <family val="2"/>
        <scheme val="minor"/>
      </rPr>
      <t>B) Sector institucional:</t>
    </r>
    <r>
      <rPr>
        <sz val="11"/>
        <rFont val="Calibri"/>
        <family val="2"/>
        <scheme val="minor"/>
      </rPr>
      <t xml:space="preserve">
- </t>
    </r>
    <r>
      <rPr>
        <u/>
        <sz val="11"/>
        <rFont val="Calibri"/>
        <family val="2"/>
        <scheme val="minor"/>
      </rPr>
      <t>Público</t>
    </r>
    <r>
      <rPr>
        <sz val="11"/>
        <rFont val="Calibri"/>
        <family val="2"/>
        <scheme val="minor"/>
      </rPr>
      <t xml:space="preserve">: personas ocupadas que trabajan para el sector público (incluye trabajadores en administración pública, universidades públicas, municipalidades, entre otras instituciones). 
- </t>
    </r>
    <r>
      <rPr>
        <u/>
        <sz val="11"/>
        <rFont val="Calibri"/>
        <family val="2"/>
        <scheme val="minor"/>
      </rPr>
      <t>Privado</t>
    </r>
    <r>
      <rPr>
        <sz val="11"/>
        <rFont val="Calibri"/>
        <family val="2"/>
        <scheme val="minor"/>
      </rPr>
      <t>: personas ocupadas que trabajan para el sector privado.</t>
    </r>
  </si>
  <si>
    <r>
      <rPr>
        <b/>
        <sz val="11"/>
        <rFont val="Calibri"/>
        <family val="2"/>
        <scheme val="minor"/>
      </rPr>
      <t>C) Tipo de empleo:</t>
    </r>
    <r>
      <rPr>
        <sz val="11"/>
        <rFont val="Calibri"/>
        <family val="2"/>
        <scheme val="minor"/>
      </rPr>
      <t xml:space="preserve">
- </t>
    </r>
    <r>
      <rPr>
        <u/>
        <sz val="11"/>
        <rFont val="Calibri"/>
        <family val="2"/>
        <scheme val="minor"/>
      </rPr>
      <t>Formal</t>
    </r>
    <r>
      <rPr>
        <sz val="11"/>
        <rFont val="Calibri"/>
        <family val="2"/>
        <scheme val="minor"/>
      </rPr>
      <t xml:space="preserve">: incluye a las personas ocupadas que cumplen con las siguientes características: i) Personas asalariadas que están inscritas en la seguridad social a través de sus patrones, ii) Trabajadores por cuenta propia y empleadores que tienen empresas constituidas en sociedad o cuasi sociedades (están inscritas en el Registro Nacional de la Propiedad y llevan una contabilidad formal, o no están registradas en el Registro Nacional de la Propiedad, pero si en otra instancia pública y llevan
una contabilidad formal en forma periódica, respectivamente).
- </t>
    </r>
    <r>
      <rPr>
        <u/>
        <sz val="11"/>
        <rFont val="Calibri"/>
        <family val="2"/>
        <scheme val="minor"/>
      </rPr>
      <t>Informal</t>
    </r>
    <r>
      <rPr>
        <sz val="11"/>
        <rFont val="Calibri"/>
        <family val="2"/>
        <scheme val="minor"/>
      </rPr>
      <t>: incluye a las personas ocupadas que cumplen con las siguientes características: i) Personas asalariadas que no están inscritas en la seguridad social a través de sus patrones, ii) Ayudantes o trabajadores no remunerados, iii) Trabajadores por cuenta propia y empleadores que tienen empresas no constituidas en sociedad (no están inscritas en el Registro Nacional de la Propiedad y no llevan una contabilidad formal).</t>
    </r>
  </si>
  <si>
    <t>Porcentaje de ocupados</t>
  </si>
  <si>
    <t>Porcentaje de ocupados por sector de actividad económica, sector institucional e informalidad (tipo de empleo)</t>
  </si>
  <si>
    <t>Infecciosas y parasitarias</t>
  </si>
  <si>
    <t>Malformaciones congénitas, deformidades y anomalías cromosómicas</t>
  </si>
  <si>
    <t xml:space="preserve">Otras causas </t>
  </si>
  <si>
    <t xml:space="preserve">Enfermedades del sistema nervioso y de los órganos de los sentidos </t>
  </si>
  <si>
    <t>Causas externas de morbilidad y mortalidad</t>
  </si>
  <si>
    <t xml:space="preserve">La mortalidad de los menores de 5 años ha venido experimentando un descenso en el país, a excepción del año 2016, en el que se experimenta un leve aumento, que puede ser explicado por un aumento en la contribución de los mayores de un año, dado que la mortalidad de menores de un año si disminuyó para el 2016. Al comparar el inicio y fin del periodo se observa una disminución dos muertes infantiles por cada mil nacimientos. 
Este indicador a nivel regional presenta la misma tendencia de la mortalidad infantil, es decir no presenta la tendencia a la disminución observada en el indicador nacional. 
Al  analizar por grupo de causas de defunción, se observa que la mayor contribución a estas defunciones lo hacen los grupos de causas asociadas al periodo perinatal y malformaciones congénitas, esto por el peso de las defunciones de menores de un año, que representan cerca del 85% de las muertes en la niñez o de menores de 5 años.  Si destaca la mayor participación de las causas externas en estas defunciones y el aumento de las infecciosas y parasitarias. 
</t>
  </si>
  <si>
    <t>Porcentaje de mujeres en edad fértil que usan anticonceptivos modernos o cuyas parejas lo usan</t>
  </si>
  <si>
    <t>I219 - Infarto agudo del miocardio, sin otra especificación</t>
  </si>
  <si>
    <t>C169 - Tumor maligno del estómago, parte no especificada</t>
  </si>
  <si>
    <t>I259 - Enfermedad isquémica crónica del corazón, no especificada</t>
  </si>
  <si>
    <t>V892 - Persona lesionada en accidente de tránsito, de vehículo de motor no especificado</t>
  </si>
  <si>
    <t>J440 - Enfermedad pulmonar obstructiva crónica con infección aguda de las vías respiratorias inferiores</t>
  </si>
  <si>
    <t>C610 - Tumor maligno de la próstata</t>
  </si>
  <si>
    <t>I251 - Enfermedad aterosclerótica del corazón</t>
  </si>
  <si>
    <t>J180 - Bronconeumonía, no especificada</t>
  </si>
  <si>
    <t>I640 - Accidente vascular encefálico agudo, no especificado como hemorrágico o isquémico</t>
  </si>
  <si>
    <t>J449 - Enfermedad pulmonar obstructiva crónica, no especificada</t>
  </si>
  <si>
    <t>C509 - Tumor maligno de la mama, parte no especificada</t>
  </si>
  <si>
    <t>C189 - Tumor maligno del colon, parte no especificada</t>
  </si>
  <si>
    <t>C349 - Tumor maligno de los bronquios o del pulmón, parte no especificada</t>
  </si>
  <si>
    <t>I200 - Angina inestable</t>
  </si>
  <si>
    <t>R990 - Otras causas mal definidas y las no especificadas de mortalidad</t>
  </si>
  <si>
    <r>
      <t>E</t>
    </r>
    <r>
      <rPr>
        <b/>
        <vertAlign val="subscript"/>
        <sz val="11"/>
        <color theme="1"/>
        <rFont val="Calibri"/>
        <family val="2"/>
        <scheme val="minor"/>
      </rPr>
      <t>0</t>
    </r>
  </si>
  <si>
    <t>Costa Rica ha experimentado una disminución sostenida de la fecundidad, lo cual impacta directamente en la natalidad, en los últimos 7 años, nacieron, aproximadamente, dos niños o niñas menos por cada mil habitantes, es decir, en 2010 nacían 16 niños o niñas por cada mil habitantes y en el 2016 esta relación pasó a 14.
Al analizar el comportamiento de la natalidad a nivel de regiones, se observa que este patrón de descenso no es para todas las regiones. La Región Brunca muestra un comportamiento irregular y en menor medida la Huetar Norte. También llama la atención que para el 2016, si bien la Región Central, la Pacífico Central y la Brunca son las que presentan la tasa bruta de natalidad más baja, son las regiones Chorotega y Central las que ha experimentaron una disminución más acelerada.</t>
  </si>
  <si>
    <t>La mortalidad en el país ha experimentado un leve aumento, producto del proceso de envejecimiento de la población, el cual se explica principalmente por un descenso de las tasas de fecundidad y un aumento de la esperanza de vida de la población. En los últimos siete años se tiene una muerte más por cada mil habitantes. 
Este patrón de crecimiento de la TBM se observa también en las seis regiones, si bien las regiones Huetar Norte y Huetar Caribe presentan lasa tasas más bajas, su ritmo de crecimiento ha sido más acelerado.</t>
  </si>
  <si>
    <t xml:space="preserve"> Población indígena </t>
  </si>
  <si>
    <t>Población no indígena ni afro</t>
  </si>
  <si>
    <t>Nota: Excluye a los que no se autoidentificaron con alguno de los Pueblos Indígenas de Costa Rica</t>
  </si>
  <si>
    <t>Nota: Incluye a los mulatos</t>
  </si>
  <si>
    <t xml:space="preserve">Por favor incluya, en el recuadro de abajo una pequeña interpretación del dato en términos de su comportamiento reciente y tendencia, así como algún elemento que considere importante para explicar dicho comportamiento. </t>
  </si>
  <si>
    <r>
      <t xml:space="preserve">Tal como se muestra en al gráfico 1, al analizar la evolución de la estructura por sexo y grupos de edades de la población de 1990 a 2016 se observa el país ha venido experimentando un proceso de envejecimiento de su población, el cual es explicado por </t>
    </r>
    <r>
      <rPr>
        <sz val="11"/>
        <rFont val="Calibri"/>
        <family val="2"/>
        <scheme val="minor"/>
      </rPr>
      <t>un aumento en la esperanza de vida</t>
    </r>
    <r>
      <rPr>
        <sz val="11"/>
        <color rgb="FFFF0000"/>
        <rFont val="Calibri"/>
        <family val="2"/>
        <scheme val="minor"/>
      </rPr>
      <t xml:space="preserve"> </t>
    </r>
    <r>
      <rPr>
        <sz val="11"/>
        <color theme="1"/>
        <rFont val="Calibri"/>
        <family val="2"/>
        <scheme val="minor"/>
      </rPr>
      <t xml:space="preserve">y la acelerada disminución de los niveles de la fecundidad. En estos últimos veinticinco años, la estructura de la población por sexo y </t>
    </r>
    <r>
      <rPr>
        <sz val="11"/>
        <rFont val="Calibri"/>
        <family val="2"/>
        <scheme val="minor"/>
      </rPr>
      <t>grupos de</t>
    </r>
    <r>
      <rPr>
        <sz val="11"/>
        <color rgb="FFFF0000"/>
        <rFont val="Calibri"/>
        <family val="2"/>
        <scheme val="minor"/>
      </rPr>
      <t xml:space="preserve"> </t>
    </r>
    <r>
      <rPr>
        <sz val="11"/>
        <color theme="1"/>
        <rFont val="Calibri"/>
        <family val="2"/>
        <scheme val="minor"/>
      </rPr>
      <t xml:space="preserve">edades se ha transformado, pasando de una forma piramidal a una forma más rectangular, producto del traslado de población de los grupos de menor edad, a los siguientes grupos de edades, es decir, la evolución de cohortes de nacimientos producto de una mayor fecundidad experimentada en los ochentas y noventas que se beneficiaron de la disminución de los niveles de la mortalidad infantil y de la niñez de las décadas más recientes.
Por su parte, la población en edad productiva, es decir la población  de 15 a 64 años, ha ganado peso relativo en este período, pasando de representar el 59,4%, en 1990, a 69,7% en 2016, lo que se traduce en una disminución de la relación de dependencia demográfica, que pasa de 68,3, en 1990, a una relación </t>
    </r>
    <r>
      <rPr>
        <sz val="11"/>
        <rFont val="Calibri"/>
        <family val="2"/>
        <scheme val="minor"/>
      </rPr>
      <t xml:space="preserve">en el 2016 </t>
    </r>
    <r>
      <rPr>
        <sz val="11"/>
        <color theme="1"/>
        <rFont val="Calibri"/>
        <family val="2"/>
        <scheme val="minor"/>
      </rPr>
      <t xml:space="preserve">de 43,4 personas dependientes por cada cien personas en edad productiva. Este cambio en la relación de la dependencia demográfica se conoce como el bono demográfico.
Si esta población en edad productiva estuviese inserta en el mercado laboral  se estuviese generando un excedente de recursos, dado que hubiese menor  cantidad de personas dependientes  demandantes de estos  recursos , lo cual se convertiría en una oportunidad para el crecimiento económico, no obstante, no toda esta población está inserta en el mercado laboral, por lo que </t>
    </r>
    <r>
      <rPr>
        <sz val="11"/>
        <rFont val="Calibri"/>
        <family val="2"/>
        <scheme val="minor"/>
      </rPr>
      <t>se convierte en un reto la búsqueda de</t>
    </r>
    <r>
      <rPr>
        <sz val="11"/>
        <color rgb="FFFF0000"/>
        <rFont val="Calibri"/>
        <family val="2"/>
        <scheme val="minor"/>
      </rPr>
      <t xml:space="preserve"> </t>
    </r>
    <r>
      <rPr>
        <sz val="11"/>
        <color theme="1"/>
        <rFont val="Calibri"/>
        <family val="2"/>
        <scheme val="minor"/>
      </rPr>
      <t>soluciones que permitan aprovechar la oportunidad del  bono demográfico, sobre todo porque el país se encuentra en un momento de agotamiento del bono demográfico y ha iniciado el proceso de envejecimiento de la población,  tomando en consideración que el ritmo del cambio demográfico experimentado por el país ha sido particularmente acelerado en relación con el resto de América Latina.
Por otra parte, al analizar esta composición por sexo y</t>
    </r>
    <r>
      <rPr>
        <sz val="11"/>
        <rFont val="Calibri"/>
        <family val="2"/>
        <scheme val="minor"/>
      </rPr>
      <t xml:space="preserve"> grupos de</t>
    </r>
    <r>
      <rPr>
        <sz val="11"/>
        <color rgb="FFFF0000"/>
        <rFont val="Calibri"/>
        <family val="2"/>
        <scheme val="minor"/>
      </rPr>
      <t xml:space="preserve"> </t>
    </r>
    <r>
      <rPr>
        <sz val="11"/>
        <color theme="1"/>
        <rFont val="Calibri"/>
        <family val="2"/>
        <scheme val="minor"/>
      </rPr>
      <t xml:space="preserve">edades de la población según su origen étnico-racial , en términos generales, la población indígena es una población mucho más joven, con una mayor concentración de población en las primeras edades (0 a 19 años), lo que podría sugerir niveles mayores de fecundidad, por su parte la población afrodescendiente si bien presenta una población más joven que la población total o la perteneciente a los otros grupos que no son ni indígenas ni afro, ya muestra una mayor concentración en los grupos de edades de 10 a 39 años, esto podría sugerir una disminución en sus niveles de fecundidad. </t>
    </r>
  </si>
  <si>
    <r>
      <t xml:space="preserve">De acuerdo a las </t>
    </r>
    <r>
      <rPr>
        <sz val="11"/>
        <rFont val="Calibri"/>
        <family val="2"/>
        <scheme val="minor"/>
      </rPr>
      <t xml:space="preserve">estimaciones y </t>
    </r>
    <r>
      <rPr>
        <sz val="11"/>
        <color theme="1"/>
        <rFont val="Calibri"/>
        <family val="2"/>
        <scheme val="minor"/>
      </rPr>
      <t>proyecciones vigentes, la población a nivel nacional sigue creciendo, no obstante, su ritmo de crecimiento ha venido dismuyendo, pasando de un crecimiento de aproximadamente 13 personas por cada mil en el periodo 2010-2011 a  12 en el periodo 2015-2016, es decir, su crecimiento disminuyó en una persona por cada mil</t>
    </r>
    <r>
      <rPr>
        <sz val="11"/>
        <rFont val="Calibri"/>
        <family val="2"/>
        <scheme val="minor"/>
      </rPr>
      <t xml:space="preserve"> habitantes</t>
    </r>
    <r>
      <rPr>
        <sz val="11"/>
        <color theme="1"/>
        <rFont val="Calibri"/>
        <family val="2"/>
        <scheme val="minor"/>
      </rPr>
      <t xml:space="preserve">. Este decrecimiento es explicado principalmente por el descenso de la </t>
    </r>
    <r>
      <rPr>
        <sz val="11"/>
        <rFont val="Calibri"/>
        <family val="2"/>
        <scheme val="minor"/>
      </rPr>
      <t xml:space="preserve">fecundidad observado en el periodo 2000-2011, con el que se proyectó el comportamiento de la fecundidad, y que los datos observados recientemente de los nacimientos lo corroboran. </t>
    </r>
    <r>
      <rPr>
        <sz val="11"/>
        <color theme="1"/>
        <rFont val="Calibri"/>
        <family val="2"/>
        <scheme val="minor"/>
      </rPr>
      <t xml:space="preserve">
A nivel subnacional, específicamente en las 6 regiones de planificación esta tendencia de desaceleración del crecimiento se mantiene, a excepción de las regiones Chorotega y Huetar Norte que para el periodo 2015-2016 presentan un leve aumento. Las regiones que experimentan esta desaceleración de su crecimiento de manera más pronunciada son la Central, Pacífico Central y Brunca.
</t>
    </r>
  </si>
  <si>
    <r>
      <t>A nivel nacional se observa un incremento en la densidad poblacional, producto del crecimiento poblacional. La Región Central es la más densamente poblada, concentra aproximadamente el 62% de la población total del país, pero en términos de extensión territorial esta corresponde únicamente al 16</t>
    </r>
    <r>
      <rPr>
        <sz val="11"/>
        <color rgb="FFFF0000"/>
        <rFont val="Calibri"/>
        <family val="2"/>
        <scheme val="minor"/>
      </rPr>
      <t>,?</t>
    </r>
    <r>
      <rPr>
        <sz val="11"/>
        <color theme="1"/>
        <rFont val="Calibri"/>
        <family val="2"/>
        <scheme val="minor"/>
      </rPr>
      <t xml:space="preserve">% del país. En cuanto al ritmo en que estas regiones han aumentado su densidad es relevante indicar que la Región Huetar Norte es la que presenta un ritmo más acelerado de cambio de este indicador, mientras que la Región Chorotega es la que </t>
    </r>
    <r>
      <rPr>
        <strike/>
        <sz val="11"/>
        <color theme="1"/>
        <rFont val="Calibri"/>
        <family val="2"/>
        <scheme val="minor"/>
      </rPr>
      <t xml:space="preserve">ha </t>
    </r>
    <r>
      <rPr>
        <sz val="11"/>
        <color theme="1"/>
        <rFont val="Calibri"/>
        <family val="2"/>
        <scheme val="minor"/>
      </rPr>
      <t xml:space="preserve">cambia más lentamente, siendo </t>
    </r>
    <r>
      <rPr>
        <sz val="11"/>
        <rFont val="Calibri"/>
        <family val="2"/>
        <scheme val="minor"/>
      </rPr>
      <t>además</t>
    </r>
    <r>
      <rPr>
        <sz val="11"/>
        <color rgb="FFFF0000"/>
        <rFont val="Calibri"/>
        <family val="2"/>
        <scheme val="minor"/>
      </rPr>
      <t xml:space="preserve">, </t>
    </r>
    <r>
      <rPr>
        <sz val="11"/>
        <color theme="1"/>
        <rFont val="Calibri"/>
        <family val="2"/>
        <scheme val="minor"/>
      </rPr>
      <t>de las regiones con menor densidad poblacional.</t>
    </r>
  </si>
  <si>
    <t xml:space="preserve">La relación de dependencia demográfica ha disminuido durante todo el periodo, producto principalmente del comportamiento de la población dependiente menor de 15 años, lo cual se explica por la disminución sostenida y acelerada de la fecundidad que experimenta el país. Esta disminución se traduce en aproximadamente 7 personas dependientes menos por cada 100 personas en edad productiva.
Al analizar el comportamiento de este indicador por regiones de planificación, llama la atención de que a pesar de que las regiones Brunca, Huetar Caribe y Huetar Norte son las que tienen una mayor proporción de población dependiente, entre 15 y 20 personas más, por cada cien en edad productiva con respecto a la Región Central, y son estas regiones las que han experimentado una reducción más acelerada de su población dependiente. </t>
  </si>
  <si>
    <r>
      <t>La mayor proporción de la población se concentra en la zona urbana, esto es explicado por la mayor densidad de población que se presenta en la Región Central, donde se</t>
    </r>
    <r>
      <rPr>
        <strike/>
        <sz val="11"/>
        <rFont val="Calibri"/>
        <family val="2"/>
        <scheme val="minor"/>
      </rPr>
      <t xml:space="preserve"> </t>
    </r>
    <r>
      <rPr>
        <sz val="11"/>
        <rFont val="Calibri"/>
        <family val="2"/>
        <scheme val="minor"/>
      </rPr>
      <t>concentra el 62,2% del total de la población del país, de la cual el 86 % de su población reside en zona urbana.  Así mismo regiones como Chorotega, Pacífico Central y Huetar Caribe donde más del 55% de su población reside en zona urbana.</t>
    </r>
  </si>
  <si>
    <r>
      <t>La población con discapacidad, es decir, aquella que manifestó tener</t>
    </r>
    <r>
      <rPr>
        <sz val="11"/>
        <rFont val="Calibri"/>
        <family val="2"/>
        <scheme val="minor"/>
      </rPr>
      <t xml:space="preserve"> al menos</t>
    </r>
    <r>
      <rPr>
        <sz val="11"/>
        <color rgb="FFFF0000"/>
        <rFont val="Calibri"/>
        <family val="2"/>
        <scheme val="minor"/>
      </rPr>
      <t xml:space="preserve"> </t>
    </r>
    <r>
      <rPr>
        <sz val="11"/>
        <color theme="1"/>
        <rFont val="Calibri"/>
        <family val="2"/>
        <scheme val="minor"/>
      </rPr>
      <t>una limitación permanente para llevar a cabo sus actividades cotidianas, representa  el 10</t>
    </r>
    <r>
      <rPr>
        <sz val="11"/>
        <rFont val="Calibri"/>
        <family val="2"/>
        <scheme val="minor"/>
      </rPr>
      <t>,2</t>
    </r>
    <r>
      <rPr>
        <sz val="11"/>
        <color theme="1"/>
        <rFont val="Calibri"/>
        <family val="2"/>
        <scheme val="minor"/>
      </rPr>
      <t>% de la población total del país, al analizar la distribución de esta población por sexo se evidencia un mayor aporte de la población femenina, que puede estar explicada por una mayor sobrevivencia de las mujeres en edades avanzadas, esto dado que la población de 60 años y más representa el 36, 5% de la población con discapacidad. 
Al analizar el comportamiento de este indicador a nivel de región de planificación se muestra que el 61,0% de esta población reside en la Región Central, esto dado también por que es la región más altamente poblada.</t>
    </r>
  </si>
  <si>
    <t xml:space="preserve">La población nacida en otro país, o migrante internacional representa aproximadamente el 9% de la población total del país. Al analizar la distribución por sexo de esta población se muestra una mayor contribución de la población femenina, representando aproximadamente el 52%. Con respecto a la distribución por edades más del 70% de  población nacida en otro país se encuentra en edad productiva  y el 63% reside en la Región Central.
</t>
  </si>
  <si>
    <r>
      <t xml:space="preserve">La esperanza de vida al nacer en Costa Rica, ha aumentado en promedio un año en los últimos 7 años, pasando de 79 en 2010 a 80 años en 2016. Lo anterior, debido en gran medida a la disminución sostenida de la mortalidad infantil
Dado que la </t>
    </r>
    <r>
      <rPr>
        <sz val="11"/>
        <rFont val="Calibri"/>
        <family val="2"/>
        <scheme val="minor"/>
      </rPr>
      <t>mortalidad tiene un efecto diferencial por sexo, hace que la esperanza de vida al nacer de las mujeres sea mayor que la de los hombres, aunque la ganancia de 1 año se da tanto para hombres como para mujeres.</t>
    </r>
  </si>
  <si>
    <t>Fuente: INEC, Estadísticas Vitales.</t>
  </si>
  <si>
    <t>La tasa global de fecundidad corresponde a una medida hipotética del nivel de fecundidad de una población en un momento dado, se define como el número promedio de hijos e hijas que tendrían las mujeres al final del periodo reproductivo, si estuviese sometida a las tasas de fecundidad por edad observadas para un momento dado. El país ha experimentado una baja sostenida de la fecundidad, en los últimos 7 años este indicador ha disminuido en 5,7%.
Al analizar este indicador por regiones, se observa el mismo patrón de disminución en la mayoría de las regiones, a excepción de la región Huetar Norte que ha presentado un comportamiento irregular. Este patrón de decrecimiento se ha presentado de manera más acelerada en las regiones Chorotega, Brunca y Huetar Caribe.</t>
  </si>
  <si>
    <r>
      <t xml:space="preserve">La fecundidad adolescente (menores de 20 años) ha disminuido en los últimos 4 años, pasó en el 2012 de 42 en 2012, a 33 nacimientos de mujeres menores de 20 años, por cada mil mujeres en esa misma edad en 2016; es decir, 9 nacimientos menos por cada 100 mujeres en esa edad.
Al analizar este indicador a nivel de regiones se muestra el mismo patrón de descenso, a excepción de la Región Huetar Norte que presenta un comportamiento irregular. Las regiones que lograron un descenso más acelerado fueron la Región Central, la Pacífico Central y Chorotega.
</t>
    </r>
    <r>
      <rPr>
        <sz val="11"/>
        <color theme="1"/>
        <rFont val="Calibri"/>
        <family val="2"/>
        <scheme val="minor"/>
      </rPr>
      <t xml:space="preserve">
</t>
    </r>
  </si>
  <si>
    <r>
      <t>El porcentaje de nacimientos de madres menores de edad cuyo padre es 5 años mayor, es decir, nacimientos que se dan dentro de una relación impropia, tipificado como delito a partir del año 2017, mediante la ley No. 9406, se ha mantenido cercano al 6</t>
    </r>
    <r>
      <rPr>
        <sz val="11"/>
        <rFont val="Calibri"/>
        <family val="2"/>
        <scheme val="minor"/>
      </rPr>
      <t>7,8</t>
    </r>
    <r>
      <rPr>
        <sz val="11"/>
        <color theme="1"/>
        <rFont val="Calibri"/>
        <family val="2"/>
        <scheme val="minor"/>
      </rPr>
      <t xml:space="preserve">% en el periodo 2010-2016. 
Al analizar este indicador por regiones se observa que las regiones con mayor porcentaje de nacimientos en esta condición son las regiones fronterizas como la región Huetar Norte y Brunca, así como la región Huetar Caribe. Si bien, al comparar el 2010 y el 2016 se observan reducciones en todas la regiones, este comportamiento no es regular, pues se presentan fluctuaciones importantes.
</t>
    </r>
  </si>
  <si>
    <t>Este indicador no puede calcularse vía encuesta, se propone solicitarlo al BCCR vía cuentas nacionales</t>
  </si>
  <si>
    <t xml:space="preserve">El país ha experimentado una baja sostenida de la mortalidad infantil, disminuyendo en  una muerte infantil menos por cada mil nacimientos en los últimos siete años. Al analizar este indicador por regiones, llama la atención que este patrón de descenso no se manifiesta a excepción de la Región Central, que si bien presentó un leve repunte en 2013, en el resto del periodo su tendencia es a la baja, el resto de regiones presentan un comportamiento errático. Por ejemplo la región Huetar Caribe en el 2012 presenta una de las tasas más bajas , pero en el 2013 se posiciona como la región con el mayor nivel de mortalidad infantil. 
La mayor proporción de la mortalidad infantil ocurre en los primeros 28 días de vida, es decir, en el periodo neonatal, esta mortalidad se asocia más a factores endógenos poco evitables. Al analizar la mortalidad por grupos de causas de defunción se evidencia que el mayor peso lo tienen las afecciones originadas en el periodo perinatal, dentro de las cuales la prematuridad extrema tiene el mayor peso, seguido de las defunciones por malformaciones congénitas 
</t>
  </si>
  <si>
    <t xml:space="preserve">La razón de mortalidad materna se ha mantenido, en los últimos 7 años en aproximadamente 3 defunciones de mujeres durante el embarazo, parto o posparto por cada diez mil nacimientos. Al analizar el comportamiento de este indicador a nivel regional no se observa ningún patrón, dado que este indicador tiene un comportamiento irregular.
Al analizar estas defunciones por tipo de causa de muerte llama la atención la predominancia de las causas obstétricas directas, es decir aquellas que se derivan directamente de la condición obstétrica y su atención, a excepción de los años 2013 y 2016, en cuyos años se dio una predominancia de las causas obstétricas  indirectas, que son aquellas que resultan de enfermedades de la madre preexistentes al embarazo, que son agravados por esta condición obstétrica. </t>
  </si>
  <si>
    <r>
      <t xml:space="preserve">Al analizar los datos de las dos encuestas de salud sexual y reproductiva, se observa que el uso de anticonceptivos denominados modernos (orales, inyectables, diu, esterilización, métodos de barrera y anticoncepción de emergencia) en la población en edad fértil experimentó una  disminución: No obstante, este dato debe analizarse con cautela dado que puede estar afectado por los diseños muestrales de ambas encuestas.
</t>
    </r>
    <r>
      <rPr>
        <i/>
        <sz val="11"/>
        <color theme="1"/>
        <rFont val="Calibri"/>
        <family val="2"/>
        <scheme val="minor"/>
      </rPr>
      <t>Los datos a nivel de región presentan algunas inconsistencias por lo que se recomienda tomar únicamente el dato nacional.</t>
    </r>
  </si>
  <si>
    <r>
      <t xml:space="preserve">Se refire a la proporción de mujeres en edad fértil que usan anticonceptivos o los usan sus parejas del total de mujeres en este rango de edad.
Se entiende por edad fértil el rango de edad entre los 15 y 49 años de edad.
</t>
    </r>
    <r>
      <rPr>
        <b/>
        <sz val="11"/>
        <rFont val="Calibri"/>
        <family val="2"/>
        <scheme val="minor"/>
      </rPr>
      <t>Metodos anticonceptivos modernos:</t>
    </r>
    <r>
      <rPr>
        <sz val="11"/>
        <rFont val="Calibri"/>
        <family val="2"/>
        <scheme val="minor"/>
      </rPr>
      <t xml:space="preserve"> son los orales, DIU, inyectables, Norplant, anticoncepción de emergencia, esterilización femenina y masculina y métodos de barrera .
</t>
    </r>
    <r>
      <rPr>
        <sz val="11"/>
        <rFont val="Calibri"/>
        <family val="2"/>
        <scheme val="minor"/>
      </rPr>
      <t xml:space="preserve">
</t>
    </r>
  </si>
  <si>
    <t>Al analizar el comportamiento de las mortalidad por los tres grupos de carga de la enfermedad se observa a nivel general que el mayor peso de la mortalidad se concentra en las enfermedades no transmisibles, dentro de las cuales se encuentran las crónicas degenerativas como las neoplasias y las enfermedades cardiovasculares, respiratorias crónicas, desordenes del sistema nervioso enfermedades musculo esqueléticas, enfermedades genitourinarias y síntomas de senilidad, lo cual es típico de un país que se encuentra en una etapa de transición demográfica avanzada o en un proceso de envejecimiento. No obstante, llama la atención el aumento del aporte de las defunciones por causas externa, que han aumentado aproximadamente en un 14% del inicio al final del periodo.  Las enfermedades transmisibles dentro de las cuales se encuentran las infecciosas y parasitarias y las infecciones respiratorias agudas se han mantenido cerca del 7% del total de defunciones.
Al analizar esta distribución de las defunciones a nivel regional llama la atención que si bien en todas las regiones se repite el patrón nacional de la distribución de estos tres grupos de causas, en las regiones Huetar Norte, Huetar Caribe y Brunca el peso de las causas externas ha aumentado y representa el doble del peso de este grupo en el indicador nacional y en la Región Central. Igualmente llama la atención el aumento en las enfermedades transmibles en las regiones Pacífico Central y Chorotega.</t>
  </si>
  <si>
    <t>Distribución porcentual de defunciones</t>
  </si>
  <si>
    <t>Al analizar las diez primeras causas de muerte durante el periodo 2010-2016, se evidencia que el infarto agudo del miocardio sin especificación y el tumor maligno de estomago, de parte no especificada, siguen siendo las principales causas de defunción en el país, llama la atención que apartir del 2011 como tercera causa se posiciona la persona lesionada por accidente de tránsito, con alternancia en algunos años con las enfermedades escleróticas del corazón, así como las  isquémicas del corazón. Este aumento en las muertes por accidentes de tránsito llama la atención dado que son muertes altamente prevenibles, así como las afecciones cardiacas obstructivas e isquémicas que se asocian a estilos de vida sedentarios y de malos hábitos de alimentación.</t>
  </si>
  <si>
    <t xml:space="preserve">La tasa de mortalidad por homicidios ha aumentado en los últimos 5 años, con una leve disminución en el año 2016, no obstante al inicio del periodo (2010) presentaba un nivel similar al 2016. Al analizar el comportamiento de este indicador a nivel regional se observa que no existe un patrón en el comportamiento, no obstante, se evidencia un aumento significativo en las regiones Chorotega y Huetar Caribe. </t>
  </si>
  <si>
    <t>La población de 25 años y más al 2011 presentaba en promedio 8 años de educación regular, es decir, alcanzaba el octavo año, de secundaria, siendo la población femenina la que presenta en promedio una mayor escolaridad. Al analizar el comportamiento de este indicador a nivel regional se evidencian brechas significativas, dado que la población de las regiones  Región Huetar Norte, Brunca y Huetar Caribe presentan dos años menos de educación que la población de la Región Central.  Al analizar este indicador por autoidentificación étnico-racial se evidencia que la población indígena presenta dos años menos de educación que la población afrodescendiente y de otros grupos, lo cual es consistente con las brechas identificadas en las regiones, dado que la población indígena se concentra mayoritariamente en las Regiones Brunca y Huetar Caribe.
Al analizar este indicador por condición de discapacidad se evidencia una importante brecha, dado que esta población alcanza dos años menos de educación que la población sin discapacidad, esto puede estar asociado a las barreras que esta  población enfrenta para accesar a la educación regular.</t>
  </si>
  <si>
    <t>Indígenas</t>
  </si>
  <si>
    <t>El país muestra altos niveles de alfabetismo, al analizar este indicador por sexo se refleja que la población femenina presenta niveles más altos de alfabetización que los hombres, siendo un patrón que se repite en las diferentes poblaciones como la población y con discapacidad, no así para la población indígena. No obstante, las brechas entre las mujeres indígenas y  afrodescendientes con respecto a los otros grupos pudiese sugerir que la condición étnico-racial es un determinante en el acceso a la educación. Lo mismo sucede con la condición con discapacidad.
Al analizar este indicador a nivel subnacional, se evidencia como las zonas fronterizas como Huetar Norte y la Pacífico Central presentan niveles más bajos de escolaridad, con una diferencia de aproximadamente 4 y 2 puntos porcentuales con relación a la Región Central que es la que tiene el porcentaje más alto.</t>
  </si>
  <si>
    <t xml:space="preserve">
El Tamaño promedio de los hogares en Costa Rica ha mostrado una clara tendencia a la baja en los últimos años, esta se puede notar en todas las regiones de planificación y aunque un poco menos evidente, también en el nivel socioeconómico de los hogares.
La reducción en el tamaño de los hogares tiene un impacto importante en estadísticos económicos, como el nivel de pobreza, la distribución del ingreso, entre otros, esto debido a que varios estadísticos se calculan a partir del ingreso per cápita del hogar.
</t>
  </si>
  <si>
    <t>Indica en promedio cuál es el tamaño de los hogares costarricenses.
(Excluye servicio doméstico y pensionistas)</t>
  </si>
  <si>
    <t>Eddy Madrigal Méndez</t>
  </si>
  <si>
    <t>Pobreza</t>
  </si>
  <si>
    <t xml:space="preserve">Pobreza </t>
  </si>
  <si>
    <t>El porcentaje de hogares en pobreza en Costa Rica es relativamente bajo, respecto a otros país de centro y Latinoamérica, sin embargo, no se ha logrado una reducción importante en los últimos 20 años. Los porcentajes de hogares y personas en pobreza es sustancialmente diferente al comparar las zonas geográficas periféricas (costas) en relación a la región central del país.
El nivel de pobreza, medido por el método de línea de pobreza, está fuertemente relacionado con la tasa de desempleo, ya que el 80% del ingreso de los hogares proviene del trabajo. 
Dentro de los hogares de menor ingreso, la participación relativa de las transferencias del Estado en el total de ingreso, ronda el 20% .</t>
  </si>
  <si>
    <t>La condición de pobreza se estima por nivel de ingresos, utilizando la metodología de la Línea de pobreza, el cual es un indicador que representa el monto mínimo requerido para que una persona pueda satisfacer las necesidades “alimentarias y no alimentarias”. Estas necesidades están recogidas en una canasta de bienes y servicios requeridos para su subsistencia, construida con base en la información de la Encuesta Nacional de Ingresos y Gastos (ENIGH) del año que corresponda y cuya composición y costo se determinan en forma separada para la zona urbana y la zona rural.
La actualización del valor de esta canasta o línea de pobreza se obtiene mediante las variaciones mensuales de precios de los grupos alimentarios y no alimentarios, respectivamente, ponderados por la zona de residencia, según los cálculos del Índice de Precios al Consumidor (IPC).
Dado esto, se considera que una persona pobre es aquella cuyo ingreso per cápita es menor o igual a la línea de pobreza de la zona respectiva (urbana o rural). Para delimitar la pobreza extrema se compara el mismo ingreso per cápita con el valor de la Canasta Básica Alimentaria (CBA), que incluye las necesidades alimentarias solamente.
Se considera que una persona pobre es aquella cuyo ingreso per cápita es menor o igual a la línea de pobreza de la zona respectiva (urbana o rural). Para delimitar la pobreza extrema se compara el mismo ingreso per cápita con el valor de la Canasta Básica Alimentaria (CBA), que incluye las necesidades alimentarias solamente.</t>
  </si>
  <si>
    <t>Ingreso de las personas</t>
  </si>
  <si>
    <t xml:space="preserve">Eddy Madrigal Meléndez </t>
  </si>
  <si>
    <t>La pobreza multidimensional en Costa Rica se empezó a medir a partir del año 2015 (los valores del 2010 al 2014 se publicaron posteriormente), se adoptó la metodología propuesta por Sabina Alkire y James Foster de la universidad de Oxford. El indicadores está compuesto de 5 dimensiones (Educación, Vivienda y uso de internet, Salud, Trabajo y, Protección social), cada una tiene un valor de 20%. Se considera con privación aquellos hogares con un 20% o más de privaciones. La información para el cálculo del índice está referida al mes de julio de cada año y se toma en su totalidad de la Encuesta Nacional de Hogares. A diferencia de la estimación de la pobreza por insuficiencia de ingresos, en este indicador de observado una tendencia a la reducción para el periodo de análisis, sin embargo, (al igual que en la pobreza por LP) se observa una marcada diferencia entre los hogares de la región central respecto a los ubicados en las regiones periféricas.</t>
  </si>
  <si>
    <t>El IPM de Costa Rica se basa en la metodología propuesta por Sabina Alkire y James Foster (2007) de la Universidad de Oxford, adaptado para Costa Rica por el INEC con la participación de diferentes instituciones del sector social del país. Este indicador realiza un recuento de las privaciones que tienen los hogares en diferentes campos de su vida y permite calcular la incidencia de la pobreza, su intensidad y un índice global.
Para el cálculo del índice se eligieron cinco dimensiones: educación, vivienda, salud, trabajo y protección social, con peso idéntico para cada una (20%). Estas cinco dimensiones involucran 19 indicadores, con pesos de 5% (en su mayoría) y 6,67% (para 3 indicadores), obtenidos de la Enaho. Además, se determinó el umbral de 20% de privaciones para la determinación de los hogares en situación de pobreza multidimensional, lo cual equivale a tener una privación en al menos cuatro dimensiones o tener aproximadamente cuatro o más indicadores de una misma dimensión con privación.</t>
  </si>
  <si>
    <r>
      <t>Coeficiente de Gini por hogar</t>
    </r>
    <r>
      <rPr>
        <b/>
        <vertAlign val="superscript"/>
        <sz val="14"/>
        <color theme="1"/>
        <rFont val="Calibri"/>
        <family val="2"/>
        <scheme val="minor"/>
      </rPr>
      <t xml:space="preserve"> 1/</t>
    </r>
  </si>
  <si>
    <r>
      <t>Coeficiente de Gini por persona</t>
    </r>
    <r>
      <rPr>
        <vertAlign val="superscript"/>
        <sz val="11"/>
        <color theme="1"/>
        <rFont val="ChollaSansBold"/>
      </rPr>
      <t xml:space="preserve"> 2/</t>
    </r>
  </si>
  <si>
    <t>1/ Para este cálculo los hogares son ordenados ascendentemente según el ingreso total del hogar y se acumula dicho ingreso.</t>
  </si>
  <si>
    <t>2/ Para este cálculo las personas son ordenadas ascendentemente según el ingreso per cápita del hogar y se acumula dicho ingreso.</t>
  </si>
  <si>
    <t>Fuente: INEC. Encuesta Nacional de Hogares 2010 - 2017.</t>
  </si>
  <si>
    <t>Históricamente Costa Rica se ha presentado como un país con una equitativa distribución del ingreso, sin embargo, en los últimos años se ha mostrado una aumento en la concentración del ingreso.</t>
  </si>
  <si>
    <t>Es un indicador utilizado para medir la desigualdad del ingreso
de los hogares en una sociedad. Adopta valores que oscilan entre cero y uno; cuando
su valor se acerca a uno, muestra que existe una mayor concentración del ingreso, en
tanto una reducción indica que los ingresos de los hogares se distribuyen de una
manera más uniforme.</t>
  </si>
  <si>
    <t xml:space="preserve">
Donde:
CG = Coeficiente de Gini
pi = (Ni/N)*100 y Ni es la frecuencia acumulada de la población.
Qi = (ui/un)*100 y ui es el producto de los ingresos por la población acumulada.</t>
  </si>
  <si>
    <t>Eddy Madrigal Meléndez</t>
  </si>
  <si>
    <r>
      <t xml:space="preserve">Ingreso </t>
    </r>
    <r>
      <rPr>
        <b/>
        <vertAlign val="superscript"/>
        <sz val="14"/>
        <color theme="1"/>
        <rFont val="Calibri"/>
        <family val="2"/>
        <scheme val="minor"/>
      </rPr>
      <t>1/</t>
    </r>
    <r>
      <rPr>
        <b/>
        <sz val="14"/>
        <color theme="1"/>
        <rFont val="Calibri"/>
        <family val="2"/>
        <scheme val="minor"/>
      </rPr>
      <t xml:space="preserve"> per cápita del hogar</t>
    </r>
  </si>
  <si>
    <t>Fuente: INEC. Encuesta Nacional de Hogares.</t>
  </si>
  <si>
    <t xml:space="preserve">1/ Ingresos con imputación de valores no declarados y con ajuste por subdeclaración. </t>
  </si>
  <si>
    <t>El ingreso per cápita, en términos generales, ha permanecido básicamente sin crecimiento en términos reales (a crecido a un ritmo semejante al nivel de precios). En algunos años el crecimiento real se ve explicado por la disminución en el tamaño promedio de los hogares.</t>
  </si>
  <si>
    <t xml:space="preserve"> El promedio del ingreso per cápita del hogar es una media de los ingresos per cápita de todos los hogares.
Se obtiene al dividir el total de ingreso del hogar o de alguna fuente</t>
  </si>
  <si>
    <t>IPC (Variación anual)</t>
  </si>
  <si>
    <t xml:space="preserve">Las tasas de variaciones más altas del índice se registraron entre el 2011 y el 2014, con porcentajes que rondaron entre 3,68% y 5,13%. Sin embargo, en los últimos dos años las variación fueron menores, registrando incluso una disminución en el 2015, con una variación de -0,81%. </t>
  </si>
  <si>
    <t xml:space="preserve">El índice de precios al consumidor (IPC) es un instrumento estadístico que permite medir la evolución, a través del tiempo, de los precios de un conjunto de bienes y servicios representativo del consumo final de los hogares, relacionando siempre el precio del mes actual con respecto al mes anterior. El periodo base del IPC vigente es junio de 2015 = 100. </t>
  </si>
  <si>
    <t>La fórmula general de cálculo del índice es tipo Laspeyres y corresponde al cálculo del índice utilizando relativos de corto plazo, esto es, comparando los precios de cada artículo con los precios de ese mismo artículo del mes anterior y no con respecto a los precios del mes base.</t>
  </si>
  <si>
    <t>No aplica.</t>
  </si>
  <si>
    <t>Precios de los bienes y servicios.</t>
  </si>
  <si>
    <t>Encuesta nacional de ingresos y gastos de los hogares (octubre 2012 – octubre 2013).</t>
  </si>
  <si>
    <t>Nelson Castillo Mendoza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</si>
</sst>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43" formatCode="_-* #,##0.00_-;\-* #,##0.00_-;_-* &quot;-&quot;??_-;_-@_-"/>
    <numFmt numFmtId="164" formatCode="_(* #,##0.00_);_(* \(#,##0.00\);_(* &quot;-&quot;??_);_(@_)"/>
    <numFmt numFmtId="165" formatCode="0.0"/>
    <numFmt numFmtId="166" formatCode="###\ ###\ ##0"/>
    <numFmt numFmtId="167" formatCode="0.0;[Red]0.0"/>
    <numFmt numFmtId="168" formatCode="###0"/>
    <numFmt numFmtId="169" formatCode="0;[Red]0"/>
    <numFmt numFmtId="170" formatCode="#\ ###\ ###"/>
    <numFmt numFmtId="171" formatCode="0.000"/>
    <numFmt numFmtId="172" formatCode="_-* #,##0_-;\-* #,##0_-;_-* &quot;-&quot;??_-;_-@_-"/>
  </numFmts>
  <fonts count="53">
    <font>
      <sz val="11"/>
      <color theme="1"/>
      <name val="Calibri"/>
      <family val="2"/>
      <scheme val="minor"/>
    </font>
    <font>
      <b/>
      <sz val="11"/>
      <color theme="0"/>
      <name val="Calibri"/>
      <family val="2"/>
      <scheme val="minor"/>
    </font>
    <font>
      <b/>
      <sz val="11"/>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u/>
      <sz val="11"/>
      <color theme="10"/>
      <name val="Calibri"/>
      <family val="2"/>
      <scheme val="minor"/>
    </font>
    <font>
      <b/>
      <sz val="10"/>
      <color theme="1"/>
      <name val="Calibri"/>
      <family val="2"/>
      <scheme val="minor"/>
    </font>
    <font>
      <sz val="10"/>
      <color theme="1"/>
      <name val="Calibri"/>
      <family val="2"/>
      <scheme val="minor"/>
    </font>
    <font>
      <b/>
      <sz val="11"/>
      <name val="Calibri"/>
      <family val="2"/>
      <scheme val="minor"/>
    </font>
    <font>
      <sz val="11"/>
      <name val="Calibri"/>
      <family val="2"/>
      <scheme val="minor"/>
    </font>
    <font>
      <sz val="10"/>
      <name val="Calibri"/>
      <family val="2"/>
      <scheme val="minor"/>
    </font>
    <font>
      <i/>
      <u/>
      <sz val="11"/>
      <color theme="10"/>
      <name val="Calibri"/>
      <family val="2"/>
      <scheme val="minor"/>
    </font>
    <font>
      <b/>
      <i/>
      <sz val="10"/>
      <color theme="1"/>
      <name val="Calibri"/>
      <family val="2"/>
      <scheme val="minor"/>
    </font>
    <font>
      <sz val="11"/>
      <color rgb="FFFF0000"/>
      <name val="Calibri"/>
      <family val="2"/>
      <scheme val="minor"/>
    </font>
    <font>
      <sz val="10"/>
      <name val="Arial"/>
      <family val="2"/>
    </font>
    <font>
      <b/>
      <sz val="10"/>
      <name val="Calibri"/>
      <family val="2"/>
      <scheme val="minor"/>
    </font>
    <font>
      <sz val="11"/>
      <color indexed="10"/>
      <name val="Calibri"/>
      <family val="2"/>
      <scheme val="minor"/>
    </font>
    <font>
      <sz val="11"/>
      <color theme="1"/>
      <name val="Calibri"/>
      <family val="2"/>
      <scheme val="minor"/>
    </font>
    <font>
      <sz val="10"/>
      <name val="Arial"/>
      <family val="2"/>
    </font>
    <font>
      <sz val="9"/>
      <color theme="1"/>
      <name val="Calibri"/>
      <family val="2"/>
      <scheme val="minor"/>
    </font>
    <font>
      <sz val="11"/>
      <color theme="0"/>
      <name val="Calibri"/>
      <family val="2"/>
      <scheme val="minor"/>
    </font>
    <font>
      <i/>
      <sz val="11"/>
      <color theme="10"/>
      <name val="Calibri"/>
      <family val="2"/>
      <scheme val="minor"/>
    </font>
    <font>
      <b/>
      <i/>
      <sz val="11"/>
      <name val="Calibri"/>
      <family val="2"/>
      <scheme val="minor"/>
    </font>
    <font>
      <i/>
      <sz val="11"/>
      <name val="Calibri"/>
      <family val="2"/>
      <scheme val="minor"/>
    </font>
    <font>
      <sz val="10"/>
      <color rgb="FF000000"/>
      <name val="Verdana"/>
      <family val="2"/>
    </font>
    <font>
      <b/>
      <sz val="9"/>
      <color indexed="8"/>
      <name val="Arial Bold"/>
    </font>
    <font>
      <sz val="9"/>
      <color indexed="8"/>
      <name val="Arial"/>
      <family val="2"/>
    </font>
    <font>
      <b/>
      <sz val="13"/>
      <color theme="3"/>
      <name val="Calibri"/>
      <family val="2"/>
      <scheme val="minor"/>
    </font>
    <font>
      <b/>
      <sz val="11"/>
      <color theme="3"/>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b/>
      <sz val="11"/>
      <color rgb="FFFA7D00"/>
      <name val="Calibri"/>
      <family val="2"/>
      <scheme val="minor"/>
    </font>
    <font>
      <i/>
      <sz val="11"/>
      <color rgb="FF7F7F7F"/>
      <name val="Calibri"/>
      <family val="2"/>
      <scheme val="minor"/>
    </font>
    <font>
      <b/>
      <sz val="18"/>
      <color theme="3"/>
      <name val="Calibri Light"/>
      <family val="2"/>
      <scheme val="major"/>
    </font>
    <font>
      <sz val="11"/>
      <color indexed="8"/>
      <name val="Calibri"/>
      <family val="2"/>
    </font>
    <font>
      <b/>
      <sz val="11"/>
      <color indexed="9"/>
      <name val="Calibri"/>
      <family val="2"/>
    </font>
    <font>
      <sz val="11"/>
      <color indexed="17"/>
      <name val="Calibri"/>
      <family val="2"/>
    </font>
    <font>
      <b/>
      <sz val="15"/>
      <color indexed="56"/>
      <name val="Calibri"/>
      <family val="2"/>
    </font>
    <font>
      <b/>
      <sz val="11"/>
      <color indexed="56"/>
      <name val="Calibri"/>
      <family val="2"/>
    </font>
    <font>
      <sz val="11"/>
      <color indexed="62"/>
      <name val="Calibri"/>
      <family val="2"/>
    </font>
    <font>
      <sz val="11"/>
      <color indexed="52"/>
      <name val="Calibri"/>
      <family val="2"/>
    </font>
    <font>
      <b/>
      <sz val="18"/>
      <color indexed="56"/>
      <name val="Cambria"/>
      <family val="2"/>
    </font>
    <font>
      <sz val="11"/>
      <color indexed="10"/>
      <name val="Calibri"/>
      <family val="2"/>
    </font>
    <font>
      <u/>
      <sz val="11"/>
      <name val="Calibri"/>
      <family val="2"/>
      <scheme val="minor"/>
    </font>
    <font>
      <i/>
      <sz val="11"/>
      <color theme="1"/>
      <name val="Calibri"/>
      <family val="2"/>
      <scheme val="minor"/>
    </font>
    <font>
      <sz val="11"/>
      <color rgb="FFC00000"/>
      <name val="Calibri"/>
      <family val="2"/>
      <scheme val="minor"/>
    </font>
    <font>
      <strike/>
      <sz val="11"/>
      <color theme="1"/>
      <name val="Calibri"/>
      <family val="2"/>
      <scheme val="minor"/>
    </font>
    <font>
      <b/>
      <vertAlign val="subscript"/>
      <sz val="11"/>
      <color theme="1"/>
      <name val="Calibri"/>
      <family val="2"/>
      <scheme val="minor"/>
    </font>
    <font>
      <strike/>
      <sz val="11"/>
      <name val="Calibri"/>
      <family val="2"/>
      <scheme val="minor"/>
    </font>
    <font>
      <b/>
      <vertAlign val="superscript"/>
      <sz val="14"/>
      <color theme="1"/>
      <name val="Calibri"/>
      <family val="2"/>
      <scheme val="minor"/>
    </font>
    <font>
      <vertAlign val="superscript"/>
      <sz val="11"/>
      <color theme="1"/>
      <name val="ChollaSansBold"/>
    </font>
  </fonts>
  <fills count="41">
    <fill>
      <patternFill patternType="none"/>
    </fill>
    <fill>
      <patternFill patternType="gray125"/>
    </fill>
    <fill>
      <patternFill patternType="solid">
        <fgColor theme="4" tint="0.79998168889431442"/>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rgb="FFFF66FF"/>
        <bgColor indexed="64"/>
      </patternFill>
    </fill>
    <fill>
      <patternFill patternType="solid">
        <fgColor indexed="9"/>
        <bgColor indexed="64"/>
      </patternFill>
    </fill>
    <fill>
      <patternFill patternType="solid">
        <fgColor rgb="FFFFC7CE"/>
      </patternFill>
    </fill>
    <fill>
      <patternFill patternType="solid">
        <fgColor rgb="FFFFEB9C"/>
      </patternFill>
    </fill>
    <fill>
      <patternFill patternType="solid">
        <fgColor rgb="FFF2F2F2"/>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2"/>
      </patternFill>
    </fill>
    <fill>
      <patternFill patternType="solid">
        <fgColor indexed="47"/>
      </patternFill>
    </fill>
    <fill>
      <patternFill patternType="solid">
        <fgColor indexed="55"/>
      </patternFill>
    </fill>
    <fill>
      <patternFill patternType="solid">
        <fgColor indexed="26"/>
      </patternFill>
    </fill>
  </fills>
  <borders count="48">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ck">
        <color indexed="8"/>
      </left>
      <right/>
      <top style="thick">
        <color indexed="8"/>
      </top>
      <bottom/>
      <diagonal/>
    </border>
    <border>
      <left/>
      <right style="thick">
        <color indexed="8"/>
      </right>
      <top style="thick">
        <color indexed="8"/>
      </top>
      <bottom/>
      <diagonal/>
    </border>
    <border>
      <left style="thick">
        <color indexed="8"/>
      </left>
      <right style="thin">
        <color indexed="8"/>
      </right>
      <top style="thick">
        <color indexed="8"/>
      </top>
      <bottom style="thin">
        <color indexed="8"/>
      </bottom>
      <diagonal/>
    </border>
    <border>
      <left style="thin">
        <color indexed="8"/>
      </left>
      <right style="thin">
        <color indexed="8"/>
      </right>
      <top style="thick">
        <color indexed="8"/>
      </top>
      <bottom style="thin">
        <color indexed="8"/>
      </bottom>
      <diagonal/>
    </border>
    <border>
      <left style="thin">
        <color indexed="8"/>
      </left>
      <right style="thick">
        <color indexed="8"/>
      </right>
      <top style="thick">
        <color indexed="8"/>
      </top>
      <bottom style="thin">
        <color indexed="8"/>
      </bottom>
      <diagonal/>
    </border>
    <border>
      <left style="thick">
        <color indexed="8"/>
      </left>
      <right/>
      <top/>
      <bottom style="thick">
        <color indexed="8"/>
      </bottom>
      <diagonal/>
    </border>
    <border>
      <left/>
      <right style="thick">
        <color indexed="8"/>
      </right>
      <top/>
      <bottom style="thick">
        <color indexed="8"/>
      </bottom>
      <diagonal/>
    </border>
    <border>
      <left style="thick">
        <color indexed="8"/>
      </left>
      <right style="thin">
        <color indexed="8"/>
      </right>
      <top style="thin">
        <color indexed="8"/>
      </top>
      <bottom style="thick">
        <color indexed="8"/>
      </bottom>
      <diagonal/>
    </border>
    <border>
      <left style="thin">
        <color indexed="8"/>
      </left>
      <right style="thin">
        <color indexed="8"/>
      </right>
      <top style="thin">
        <color indexed="8"/>
      </top>
      <bottom style="thick">
        <color indexed="8"/>
      </bottom>
      <diagonal/>
    </border>
    <border>
      <left style="thin">
        <color indexed="8"/>
      </left>
      <right style="thick">
        <color indexed="8"/>
      </right>
      <top style="thin">
        <color indexed="8"/>
      </top>
      <bottom style="thick">
        <color indexed="8"/>
      </bottom>
      <diagonal/>
    </border>
    <border>
      <left style="thick">
        <color indexed="8"/>
      </left>
      <right style="thin">
        <color indexed="8"/>
      </right>
      <top style="thick">
        <color indexed="8"/>
      </top>
      <bottom/>
      <diagonal/>
    </border>
    <border>
      <left style="thin">
        <color indexed="8"/>
      </left>
      <right style="thin">
        <color indexed="8"/>
      </right>
      <top style="thick">
        <color indexed="8"/>
      </top>
      <bottom/>
      <diagonal/>
    </border>
    <border>
      <left style="thin">
        <color indexed="8"/>
      </left>
      <right style="thick">
        <color indexed="8"/>
      </right>
      <top style="thick">
        <color indexed="8"/>
      </top>
      <bottom/>
      <diagonal/>
    </border>
    <border>
      <left style="thick">
        <color indexed="8"/>
      </left>
      <right/>
      <top/>
      <bottom/>
      <diagonal/>
    </border>
    <border>
      <left/>
      <right style="thick">
        <color indexed="8"/>
      </right>
      <top/>
      <bottom/>
      <diagonal/>
    </border>
    <border>
      <left style="thick">
        <color indexed="8"/>
      </left>
      <right style="thin">
        <color indexed="8"/>
      </right>
      <top/>
      <bottom/>
      <diagonal/>
    </border>
    <border>
      <left style="thin">
        <color indexed="8"/>
      </left>
      <right style="thin">
        <color indexed="8"/>
      </right>
      <top/>
      <bottom/>
      <diagonal/>
    </border>
    <border>
      <left style="thin">
        <color indexed="8"/>
      </left>
      <right style="thick">
        <color indexed="8"/>
      </right>
      <top/>
      <bottom/>
      <diagonal/>
    </border>
    <border>
      <left style="thick">
        <color indexed="8"/>
      </left>
      <right style="thin">
        <color indexed="8"/>
      </right>
      <top/>
      <bottom style="thick">
        <color indexed="8"/>
      </bottom>
      <diagonal/>
    </border>
    <border>
      <left style="thin">
        <color indexed="8"/>
      </left>
      <right style="thin">
        <color indexed="8"/>
      </right>
      <top/>
      <bottom style="thick">
        <color indexed="8"/>
      </bottom>
      <diagonal/>
    </border>
    <border>
      <left style="thin">
        <color indexed="8"/>
      </left>
      <right style="thick">
        <color indexed="8"/>
      </right>
      <top/>
      <bottom style="thick">
        <color indexed="8"/>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s>
  <cellStyleXfs count="60">
    <xf numFmtId="0" fontId="0" fillId="0" borderId="0"/>
    <xf numFmtId="0" fontId="6" fillId="0" borderId="0" applyNumberFormat="0" applyFill="0" applyBorder="0" applyAlignment="0" applyProtection="0"/>
    <xf numFmtId="0" fontId="15" fillId="0" borderId="0"/>
    <xf numFmtId="0" fontId="19" fillId="0" borderId="0"/>
    <xf numFmtId="0" fontId="15" fillId="0" borderId="0"/>
    <xf numFmtId="0" fontId="28" fillId="0" borderId="33" applyNumberFormat="0" applyFill="0" applyAlignment="0" applyProtection="0"/>
    <xf numFmtId="0" fontId="29" fillId="0" borderId="34" applyNumberFormat="0" applyFill="0" applyAlignment="0" applyProtection="0"/>
    <xf numFmtId="0" fontId="30" fillId="9" borderId="0" applyNumberFormat="0" applyBorder="0" applyAlignment="0" applyProtection="0"/>
    <xf numFmtId="0" fontId="31" fillId="10" borderId="0" applyNumberFormat="0" applyBorder="0" applyAlignment="0" applyProtection="0"/>
    <xf numFmtId="0" fontId="32" fillId="11" borderId="36" applyNumberFormat="0" applyAlignment="0" applyProtection="0"/>
    <xf numFmtId="0" fontId="33" fillId="11" borderId="35" applyNumberFormat="0" applyAlignment="0" applyProtection="0"/>
    <xf numFmtId="0" fontId="34" fillId="0" borderId="0" applyNumberFormat="0" applyFill="0" applyBorder="0" applyAlignment="0" applyProtection="0"/>
    <xf numFmtId="0" fontId="2" fillId="0" borderId="38" applyNumberFormat="0" applyFill="0" applyAlignment="0" applyProtection="0"/>
    <xf numFmtId="0" fontId="21"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21" fillId="16" borderId="0" applyNumberFormat="0" applyBorder="0" applyAlignment="0" applyProtection="0"/>
    <xf numFmtId="0" fontId="21" fillId="17"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21" fillId="20" borderId="0" applyNumberFormat="0" applyBorder="0" applyAlignment="0" applyProtection="0"/>
    <xf numFmtId="0" fontId="21" fillId="21"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21" fillId="24" borderId="0" applyNumberFormat="0" applyBorder="0" applyAlignment="0" applyProtection="0"/>
    <xf numFmtId="0" fontId="21" fillId="25"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21" fillId="28" borderId="0" applyNumberFormat="0" applyBorder="0" applyAlignment="0" applyProtection="0"/>
    <xf numFmtId="0" fontId="21" fillId="29"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21" fillId="32" borderId="0" applyNumberFormat="0" applyBorder="0" applyAlignment="0" applyProtection="0"/>
    <xf numFmtId="0" fontId="21" fillId="33" borderId="0" applyNumberFormat="0" applyBorder="0" applyAlignment="0" applyProtection="0"/>
    <xf numFmtId="0" fontId="18" fillId="34" borderId="0" applyNumberFormat="0" applyBorder="0" applyAlignment="0" applyProtection="0"/>
    <xf numFmtId="0" fontId="18" fillId="35" borderId="0" applyNumberFormat="0" applyBorder="0" applyAlignment="0" applyProtection="0"/>
    <xf numFmtId="0" fontId="21" fillId="36" borderId="0" applyNumberFormat="0" applyBorder="0" applyAlignment="0" applyProtection="0"/>
    <xf numFmtId="0" fontId="35" fillId="0" borderId="0" applyNumberForma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8" fillId="0" borderId="0"/>
    <xf numFmtId="0" fontId="37" fillId="39" borderId="40" applyNumberFormat="0" applyAlignment="0" applyProtection="0"/>
    <xf numFmtId="0" fontId="38" fillId="37" borderId="0" applyNumberFormat="0" applyBorder="0" applyAlignment="0" applyProtection="0"/>
    <xf numFmtId="0" fontId="39" fillId="0" borderId="41" applyNumberFormat="0" applyFill="0" applyAlignment="0" applyProtection="0"/>
    <xf numFmtId="0" fontId="40" fillId="0" borderId="0" applyNumberFormat="0" applyFill="0" applyBorder="0" applyAlignment="0" applyProtection="0"/>
    <xf numFmtId="0" fontId="41" fillId="38" borderId="39" applyNumberFormat="0" applyAlignment="0" applyProtection="0"/>
    <xf numFmtId="0" fontId="42" fillId="0" borderId="42" applyNumberFormat="0" applyFill="0" applyAlignment="0" applyProtection="0"/>
    <xf numFmtId="0" fontId="36" fillId="40" borderId="43" applyNumberFormat="0" applyFont="0" applyAlignment="0" applyProtection="0"/>
    <xf numFmtId="0" fontId="43" fillId="0" borderId="0" applyNumberFormat="0" applyFill="0" applyBorder="0" applyAlignment="0" applyProtection="0"/>
    <xf numFmtId="0" fontId="44" fillId="0" borderId="0" applyNumberFormat="0" applyFill="0" applyBorder="0" applyAlignment="0" applyProtection="0"/>
    <xf numFmtId="164" fontId="15" fillId="0" borderId="0" applyFont="0" applyFill="0" applyBorder="0" applyAlignment="0" applyProtection="0"/>
    <xf numFmtId="0" fontId="18" fillId="0" borderId="0"/>
    <xf numFmtId="0" fontId="18" fillId="12" borderId="37" applyNumberFormat="0" applyFont="0" applyAlignment="0" applyProtection="0"/>
    <xf numFmtId="0" fontId="15" fillId="0" borderId="0"/>
    <xf numFmtId="43" fontId="15" fillId="0" borderId="0" applyFont="0" applyFill="0" applyBorder="0" applyAlignment="0" applyProtection="0"/>
    <xf numFmtId="0" fontId="15" fillId="0" borderId="0"/>
    <xf numFmtId="164" fontId="18" fillId="0" borderId="0" applyFont="0" applyFill="0" applyBorder="0" applyAlignment="0" applyProtection="0"/>
  </cellStyleXfs>
  <cellXfs count="599">
    <xf numFmtId="0" fontId="0" fillId="0" borderId="0" xfId="0"/>
    <xf numFmtId="0" fontId="2" fillId="2" borderId="9" xfId="0" applyFont="1" applyFill="1" applyBorder="1" applyAlignment="1">
      <alignment vertical="center"/>
    </xf>
    <xf numFmtId="0" fontId="0" fillId="5" borderId="0" xfId="0" applyFill="1"/>
    <xf numFmtId="0" fontId="9" fillId="4" borderId="1" xfId="0" applyFont="1" applyFill="1" applyBorder="1" applyAlignment="1">
      <alignment horizontal="left" vertical="top" indent="2"/>
    </xf>
    <xf numFmtId="0" fontId="10" fillId="2" borderId="3" xfId="0" applyFont="1" applyFill="1" applyBorder="1"/>
    <xf numFmtId="0" fontId="9" fillId="4" borderId="7" xfId="0" applyFont="1" applyFill="1" applyBorder="1" applyAlignment="1">
      <alignment horizontal="left" vertical="top" indent="2"/>
    </xf>
    <xf numFmtId="0" fontId="10" fillId="2" borderId="8" xfId="0" applyFont="1" applyFill="1" applyBorder="1"/>
    <xf numFmtId="0" fontId="9" fillId="4" borderId="4" xfId="0" applyFont="1" applyFill="1" applyBorder="1" applyAlignment="1">
      <alignment horizontal="left" vertical="top" indent="2"/>
    </xf>
    <xf numFmtId="0" fontId="6" fillId="2" borderId="6" xfId="1" applyFill="1" applyBorder="1"/>
    <xf numFmtId="0" fontId="0" fillId="4" borderId="1" xfId="0" applyFill="1" applyBorder="1"/>
    <xf numFmtId="0" fontId="0" fillId="2" borderId="3" xfId="0" applyFill="1" applyBorder="1"/>
    <xf numFmtId="0" fontId="9" fillId="4" borderId="7" xfId="0" applyFont="1" applyFill="1" applyBorder="1" applyAlignment="1">
      <alignment vertical="top"/>
    </xf>
    <xf numFmtId="0" fontId="10" fillId="2" borderId="8" xfId="0" applyFont="1" applyFill="1" applyBorder="1" applyAlignment="1">
      <alignment wrapText="1"/>
    </xf>
    <xf numFmtId="0" fontId="10" fillId="2" borderId="8" xfId="0" applyFont="1" applyFill="1" applyBorder="1" applyAlignment="1">
      <alignment horizontal="center" vertical="top" wrapText="1"/>
    </xf>
    <xf numFmtId="0" fontId="9" fillId="4" borderId="4" xfId="0" applyFont="1" applyFill="1" applyBorder="1" applyAlignment="1">
      <alignment vertical="top"/>
    </xf>
    <xf numFmtId="0" fontId="10" fillId="2" borderId="6" xfId="0" applyFont="1" applyFill="1" applyBorder="1" applyAlignment="1">
      <alignment wrapText="1"/>
    </xf>
    <xf numFmtId="0" fontId="6" fillId="5" borderId="0" xfId="1" applyFill="1"/>
    <xf numFmtId="0" fontId="6" fillId="5" borderId="0" xfId="1" applyFill="1" applyAlignment="1">
      <alignment horizontal="left"/>
    </xf>
    <xf numFmtId="0" fontId="4" fillId="5" borderId="0" xfId="0" applyFont="1" applyFill="1"/>
    <xf numFmtId="0" fontId="0" fillId="5" borderId="1" xfId="0" applyFill="1" applyBorder="1" applyAlignment="1">
      <alignment horizontal="left"/>
    </xf>
    <xf numFmtId="0" fontId="0" fillId="5" borderId="7" xfId="0" applyFill="1" applyBorder="1" applyAlignment="1">
      <alignment horizontal="left"/>
    </xf>
    <xf numFmtId="0" fontId="0" fillId="5" borderId="4" xfId="0" applyFill="1" applyBorder="1" applyAlignment="1">
      <alignment horizontal="left"/>
    </xf>
    <xf numFmtId="0" fontId="7" fillId="5" borderId="0" xfId="0" applyFont="1" applyFill="1"/>
    <xf numFmtId="0" fontId="3" fillId="5" borderId="0" xfId="0" applyFont="1" applyFill="1"/>
    <xf numFmtId="0" fontId="8" fillId="5" borderId="0" xfId="0" applyFont="1" applyFill="1"/>
    <xf numFmtId="0" fontId="12" fillId="5" borderId="0" xfId="1" quotePrefix="1" applyFont="1" applyFill="1"/>
    <xf numFmtId="165" fontId="0" fillId="5" borderId="0" xfId="0" applyNumberFormat="1" applyFill="1"/>
    <xf numFmtId="0" fontId="0" fillId="5" borderId="7" xfId="0" applyFill="1" applyBorder="1" applyAlignment="1">
      <alignment vertical="center" wrapText="1"/>
    </xf>
    <xf numFmtId="0" fontId="0" fillId="5" borderId="0" xfId="0" applyFill="1" applyBorder="1" applyAlignment="1">
      <alignment vertical="center" wrapText="1"/>
    </xf>
    <xf numFmtId="0" fontId="0" fillId="5" borderId="8" xfId="0" applyFill="1" applyBorder="1" applyAlignment="1">
      <alignment vertical="center" wrapText="1"/>
    </xf>
    <xf numFmtId="0" fontId="0" fillId="5" borderId="4" xfId="0" applyFill="1" applyBorder="1" applyAlignment="1">
      <alignment vertical="center" wrapText="1"/>
    </xf>
    <xf numFmtId="0" fontId="0" fillId="5" borderId="5" xfId="0" applyFill="1" applyBorder="1" applyAlignment="1">
      <alignment vertical="center" wrapText="1"/>
    </xf>
    <xf numFmtId="0" fontId="0" fillId="5" borderId="6" xfId="0" applyFill="1" applyBorder="1" applyAlignment="1">
      <alignment vertical="center" wrapText="1"/>
    </xf>
    <xf numFmtId="0" fontId="8" fillId="5" borderId="0" xfId="0" applyFont="1" applyFill="1" applyBorder="1" applyAlignment="1">
      <alignment horizontal="center" wrapText="1"/>
    </xf>
    <xf numFmtId="2" fontId="0" fillId="5" borderId="3" xfId="0" applyNumberFormat="1" applyFill="1" applyBorder="1" applyAlignment="1">
      <alignment horizontal="center"/>
    </xf>
    <xf numFmtId="2" fontId="0" fillId="5" borderId="8" xfId="0" applyNumberFormat="1" applyFill="1" applyBorder="1" applyAlignment="1">
      <alignment horizontal="center"/>
    </xf>
    <xf numFmtId="2" fontId="0" fillId="5" borderId="6" xfId="0" applyNumberFormat="1" applyFill="1" applyBorder="1" applyAlignment="1">
      <alignment horizontal="center"/>
    </xf>
    <xf numFmtId="0" fontId="0" fillId="0" borderId="0" xfId="0" applyAlignment="1">
      <alignment vertical="top"/>
    </xf>
    <xf numFmtId="0" fontId="0" fillId="0" borderId="0" xfId="0" applyAlignment="1">
      <alignment vertical="top" wrapText="1"/>
    </xf>
    <xf numFmtId="0" fontId="6" fillId="0" borderId="0" xfId="1" applyAlignment="1">
      <alignment horizontal="left" vertical="top"/>
    </xf>
    <xf numFmtId="0" fontId="0" fillId="0" borderId="0" xfId="0" applyAlignment="1">
      <alignment horizontal="left" vertical="top"/>
    </xf>
    <xf numFmtId="0" fontId="5" fillId="6" borderId="0" xfId="0" applyFont="1" applyFill="1" applyAlignment="1">
      <alignment horizontal="left" vertical="top"/>
    </xf>
    <xf numFmtId="0" fontId="0" fillId="5" borderId="0" xfId="0" applyFill="1" applyBorder="1"/>
    <xf numFmtId="2" fontId="0" fillId="5" borderId="0" xfId="0" applyNumberFormat="1"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5" borderId="8" xfId="0" applyFill="1" applyBorder="1"/>
    <xf numFmtId="2" fontId="0" fillId="5" borderId="5" xfId="0" applyNumberFormat="1" applyFill="1" applyBorder="1" applyAlignment="1">
      <alignment horizontal="center"/>
    </xf>
    <xf numFmtId="0" fontId="0" fillId="5" borderId="5" xfId="0" applyFill="1" applyBorder="1"/>
    <xf numFmtId="0" fontId="0" fillId="5" borderId="6" xfId="0" applyFill="1" applyBorder="1"/>
    <xf numFmtId="0" fontId="10" fillId="2" borderId="8" xfId="0" applyFont="1" applyFill="1" applyBorder="1" applyAlignment="1">
      <alignment vertical="top" wrapText="1"/>
    </xf>
    <xf numFmtId="0" fontId="2" fillId="2" borderId="10" xfId="0" applyFont="1" applyFill="1" applyBorder="1" applyAlignment="1">
      <alignment horizontal="center"/>
    </xf>
    <xf numFmtId="0" fontId="12" fillId="0" borderId="0" xfId="1" quotePrefix="1" applyFont="1"/>
    <xf numFmtId="0" fontId="6" fillId="2" borderId="8" xfId="1" applyFill="1" applyBorder="1" applyAlignment="1">
      <alignment vertical="top"/>
    </xf>
    <xf numFmtId="0" fontId="6" fillId="2" borderId="0" xfId="1" applyFill="1" applyAlignment="1">
      <alignment vertical="top"/>
    </xf>
    <xf numFmtId="0" fontId="2" fillId="5" borderId="0" xfId="0" applyFont="1" applyFill="1" applyBorder="1" applyAlignment="1">
      <alignment horizontal="center"/>
    </xf>
    <xf numFmtId="0" fontId="0" fillId="0" borderId="0" xfId="0" applyFill="1" applyAlignment="1">
      <alignment vertical="top"/>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10" xfId="0" applyFont="1" applyFill="1" applyBorder="1" applyAlignment="1">
      <alignment horizontal="center" vertical="center"/>
    </xf>
    <xf numFmtId="0" fontId="0" fillId="5" borderId="8" xfId="0" applyFill="1" applyBorder="1" applyAlignment="1">
      <alignment horizontal="left"/>
    </xf>
    <xf numFmtId="0" fontId="0" fillId="5" borderId="1" xfId="0" applyFill="1" applyBorder="1" applyAlignment="1">
      <alignment vertical="center" wrapText="1"/>
    </xf>
    <xf numFmtId="0" fontId="0" fillId="5" borderId="2" xfId="0" applyFill="1" applyBorder="1" applyAlignment="1">
      <alignment vertical="center" wrapText="1"/>
    </xf>
    <xf numFmtId="0" fontId="12" fillId="5" borderId="0" xfId="1" applyFont="1" applyFill="1" applyBorder="1" applyAlignment="1">
      <alignment horizontal="left"/>
    </xf>
    <xf numFmtId="0" fontId="6" fillId="0" borderId="0" xfId="1" applyAlignment="1">
      <alignment horizontal="left"/>
    </xf>
    <xf numFmtId="0" fontId="0" fillId="0" borderId="0" xfId="0" applyFill="1" applyAlignment="1">
      <alignment vertical="top" wrapText="1"/>
    </xf>
    <xf numFmtId="0" fontId="0" fillId="5" borderId="2" xfId="0" applyFill="1" applyBorder="1"/>
    <xf numFmtId="0" fontId="0" fillId="5" borderId="3" xfId="0" applyFill="1" applyBorder="1"/>
    <xf numFmtId="0" fontId="2" fillId="2" borderId="10" xfId="0" applyFont="1" applyFill="1" applyBorder="1" applyAlignment="1">
      <alignment horizontal="center" vertical="center" wrapText="1"/>
    </xf>
    <xf numFmtId="0" fontId="0" fillId="2" borderId="5" xfId="0" applyFont="1" applyFill="1" applyBorder="1" applyAlignment="1">
      <alignment horizontal="center" vertical="center" wrapText="1"/>
    </xf>
    <xf numFmtId="0" fontId="0" fillId="2" borderId="6" xfId="0" applyFont="1" applyFill="1" applyBorder="1" applyAlignment="1">
      <alignment horizontal="center" vertical="center"/>
    </xf>
    <xf numFmtId="0" fontId="14" fillId="5" borderId="0" xfId="0" applyFont="1" applyFill="1"/>
    <xf numFmtId="166" fontId="0" fillId="5" borderId="0" xfId="0" applyNumberFormat="1" applyFill="1" applyBorder="1" applyAlignment="1">
      <alignment horizontal="center"/>
    </xf>
    <xf numFmtId="166" fontId="0" fillId="5" borderId="5" xfId="0" applyNumberFormat="1" applyFill="1" applyBorder="1" applyAlignment="1">
      <alignment horizontal="center"/>
    </xf>
    <xf numFmtId="166" fontId="0" fillId="5" borderId="8" xfId="0" applyNumberFormat="1" applyFill="1" applyBorder="1" applyAlignment="1">
      <alignment horizontal="center"/>
    </xf>
    <xf numFmtId="166" fontId="0" fillId="5" borderId="6" xfId="0" applyNumberFormat="1" applyFill="1" applyBorder="1" applyAlignment="1">
      <alignment horizontal="center"/>
    </xf>
    <xf numFmtId="0" fontId="10" fillId="2" borderId="8" xfId="0" applyFont="1" applyFill="1" applyBorder="1" applyAlignment="1">
      <alignment horizontal="left"/>
    </xf>
    <xf numFmtId="0" fontId="4" fillId="5" borderId="0" xfId="0" applyFont="1" applyFill="1" applyBorder="1"/>
    <xf numFmtId="0" fontId="11" fillId="5" borderId="0" xfId="2" applyFont="1" applyFill="1" applyBorder="1" applyAlignment="1">
      <alignment horizontal="center"/>
    </xf>
    <xf numFmtId="3" fontId="16" fillId="5" borderId="0" xfId="2" applyNumberFormat="1" applyFont="1" applyFill="1" applyBorder="1" applyAlignment="1">
      <alignment horizontal="center"/>
    </xf>
    <xf numFmtId="167" fontId="17" fillId="5" borderId="0" xfId="2" applyNumberFormat="1" applyFont="1" applyFill="1" applyBorder="1" applyAlignment="1">
      <alignment horizontal="center"/>
    </xf>
    <xf numFmtId="0" fontId="2" fillId="2" borderId="1" xfId="0" applyFont="1" applyFill="1" applyBorder="1" applyAlignment="1">
      <alignment horizontal="center" vertical="center"/>
    </xf>
    <xf numFmtId="0" fontId="2" fillId="2" borderId="4" xfId="0" applyFont="1" applyFill="1" applyBorder="1" applyAlignment="1">
      <alignment horizontal="center" vertical="center"/>
    </xf>
    <xf numFmtId="0" fontId="0" fillId="5" borderId="0" xfId="0" applyFill="1" applyBorder="1" applyAlignment="1">
      <alignment horizontal="center" vertical="center" wrapText="1"/>
    </xf>
    <xf numFmtId="0" fontId="13" fillId="2" borderId="0" xfId="0" applyFont="1" applyFill="1" applyAlignment="1">
      <alignment horizontal="left" vertical="center" wrapText="1"/>
    </xf>
    <xf numFmtId="0" fontId="11" fillId="2" borderId="11" xfId="2" applyFont="1" applyFill="1" applyBorder="1" applyAlignment="1">
      <alignment horizontal="center" vertical="center" wrapText="1"/>
    </xf>
    <xf numFmtId="0" fontId="11" fillId="2" borderId="11" xfId="2" applyFont="1" applyFill="1" applyBorder="1" applyAlignment="1">
      <alignment horizontal="center"/>
    </xf>
    <xf numFmtId="0" fontId="2" fillId="5" borderId="0" xfId="0" applyFont="1" applyFill="1"/>
    <xf numFmtId="16" fontId="0" fillId="5" borderId="0" xfId="0" applyNumberFormat="1" applyFill="1"/>
    <xf numFmtId="17" fontId="0" fillId="5" borderId="0" xfId="0" applyNumberFormat="1" applyFill="1"/>
    <xf numFmtId="166" fontId="12" fillId="5" borderId="0" xfId="1" applyNumberFormat="1" applyFont="1" applyFill="1" applyAlignment="1">
      <alignment horizontal="center"/>
    </xf>
    <xf numFmtId="0" fontId="11" fillId="2" borderId="10" xfId="2" applyFont="1" applyFill="1" applyBorder="1" applyAlignment="1">
      <alignment horizontal="center"/>
    </xf>
    <xf numFmtId="0" fontId="16" fillId="5" borderId="7" xfId="2" applyFont="1" applyFill="1" applyBorder="1" applyAlignment="1">
      <alignment horizontal="center"/>
    </xf>
    <xf numFmtId="166" fontId="16" fillId="5" borderId="0" xfId="2" applyNumberFormat="1" applyFont="1" applyFill="1" applyBorder="1" applyAlignment="1">
      <alignment horizontal="center"/>
    </xf>
    <xf numFmtId="3" fontId="16" fillId="5" borderId="8" xfId="2" applyNumberFormat="1" applyFont="1" applyFill="1" applyBorder="1" applyAlignment="1">
      <alignment horizontal="center"/>
    </xf>
    <xf numFmtId="0" fontId="11" fillId="5" borderId="7" xfId="2" applyFont="1" applyFill="1" applyBorder="1" applyAlignment="1">
      <alignment horizontal="center" vertical="top" wrapText="1"/>
    </xf>
    <xf numFmtId="166" fontId="11" fillId="5" borderId="0" xfId="2" applyNumberFormat="1" applyFont="1" applyFill="1" applyBorder="1" applyAlignment="1">
      <alignment horizontal="center"/>
    </xf>
    <xf numFmtId="49" fontId="11" fillId="5" borderId="4" xfId="2" applyNumberFormat="1" applyFont="1" applyFill="1" applyBorder="1" applyAlignment="1">
      <alignment horizontal="center"/>
    </xf>
    <xf numFmtId="166" fontId="11" fillId="5" borderId="5" xfId="2" applyNumberFormat="1" applyFont="1" applyFill="1" applyBorder="1" applyAlignment="1">
      <alignment horizontal="center"/>
    </xf>
    <xf numFmtId="0" fontId="11" fillId="2" borderId="9" xfId="2" applyFont="1" applyFill="1" applyBorder="1" applyAlignment="1">
      <alignment horizontal="center" vertical="center" wrapText="1"/>
    </xf>
    <xf numFmtId="166" fontId="16" fillId="5" borderId="7" xfId="2" applyNumberFormat="1" applyFont="1" applyFill="1" applyBorder="1" applyAlignment="1">
      <alignment horizontal="center"/>
    </xf>
    <xf numFmtId="166" fontId="11" fillId="5" borderId="7" xfId="2" applyNumberFormat="1" applyFont="1" applyFill="1" applyBorder="1" applyAlignment="1">
      <alignment horizontal="center"/>
    </xf>
    <xf numFmtId="166" fontId="11" fillId="5" borderId="4" xfId="2" applyNumberFormat="1" applyFont="1" applyFill="1" applyBorder="1" applyAlignment="1">
      <alignment horizontal="center"/>
    </xf>
    <xf numFmtId="0" fontId="0" fillId="5" borderId="7" xfId="0" applyFill="1" applyBorder="1"/>
    <xf numFmtId="165" fontId="0" fillId="5" borderId="0" xfId="0" applyNumberFormat="1" applyFill="1" applyBorder="1"/>
    <xf numFmtId="165" fontId="0" fillId="5" borderId="8" xfId="0" applyNumberFormat="1" applyFill="1" applyBorder="1"/>
    <xf numFmtId="0" fontId="0" fillId="5" borderId="4" xfId="0" applyFill="1" applyBorder="1"/>
    <xf numFmtId="165" fontId="0" fillId="5" borderId="5" xfId="0" applyNumberFormat="1" applyFill="1" applyBorder="1"/>
    <xf numFmtId="165" fontId="0" fillId="5" borderId="6" xfId="0" applyNumberFormat="1" applyFill="1" applyBorder="1"/>
    <xf numFmtId="0" fontId="20" fillId="5" borderId="9" xfId="0" applyFont="1" applyFill="1" applyBorder="1"/>
    <xf numFmtId="0" fontId="0" fillId="5" borderId="11" xfId="0" applyFill="1" applyBorder="1"/>
    <xf numFmtId="0" fontId="0" fillId="5" borderId="10" xfId="0" applyFill="1" applyBorder="1"/>
    <xf numFmtId="167" fontId="10" fillId="5" borderId="0" xfId="2" applyNumberFormat="1" applyFont="1" applyFill="1" applyBorder="1" applyAlignment="1">
      <alignment horizontal="center"/>
    </xf>
    <xf numFmtId="167" fontId="10" fillId="5" borderId="8" xfId="2" applyNumberFormat="1" applyFont="1" applyFill="1" applyBorder="1" applyAlignment="1">
      <alignment horizontal="center"/>
    </xf>
    <xf numFmtId="167" fontId="10" fillId="5" borderId="5" xfId="2" applyNumberFormat="1" applyFont="1" applyFill="1" applyBorder="1" applyAlignment="1">
      <alignment horizontal="center"/>
    </xf>
    <xf numFmtId="167" fontId="10" fillId="5" borderId="6" xfId="2" applyNumberFormat="1" applyFont="1" applyFill="1" applyBorder="1" applyAlignment="1">
      <alignment horizontal="center"/>
    </xf>
    <xf numFmtId="167" fontId="18" fillId="5" borderId="0" xfId="2" applyNumberFormat="1" applyFont="1" applyFill="1" applyBorder="1" applyAlignment="1">
      <alignment horizontal="center"/>
    </xf>
    <xf numFmtId="167" fontId="18" fillId="5" borderId="5" xfId="2" applyNumberFormat="1" applyFont="1" applyFill="1" applyBorder="1" applyAlignment="1">
      <alignment horizontal="center"/>
    </xf>
    <xf numFmtId="0" fontId="10" fillId="2" borderId="8" xfId="0" applyFont="1" applyFill="1" applyBorder="1" applyAlignment="1">
      <alignment horizontal="left" vertical="top"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0" fillId="5" borderId="2" xfId="0" applyFill="1" applyBorder="1" applyAlignment="1">
      <alignment horizontal="left"/>
    </xf>
    <xf numFmtId="0" fontId="0" fillId="5" borderId="0" xfId="0" applyFill="1" applyBorder="1" applyAlignment="1">
      <alignment horizontal="left"/>
    </xf>
    <xf numFmtId="0" fontId="0" fillId="5" borderId="5" xfId="0" applyFill="1" applyBorder="1" applyAlignment="1">
      <alignment horizontal="left"/>
    </xf>
    <xf numFmtId="0" fontId="0" fillId="7" borderId="0" xfId="0" applyFill="1"/>
    <xf numFmtId="0" fontId="2" fillId="5" borderId="0" xfId="0" applyFont="1" applyFill="1" applyBorder="1" applyAlignment="1">
      <alignment horizontal="center" vertical="center" wrapText="1"/>
    </xf>
    <xf numFmtId="0" fontId="0" fillId="2" borderId="5" xfId="0" applyFill="1" applyBorder="1"/>
    <xf numFmtId="0" fontId="0" fillId="2" borderId="6" xfId="0" applyFill="1" applyBorder="1"/>
    <xf numFmtId="0" fontId="0" fillId="5" borderId="3" xfId="0" applyFill="1" applyBorder="1" applyAlignment="1">
      <alignment vertical="center" wrapText="1"/>
    </xf>
    <xf numFmtId="0" fontId="0" fillId="5" borderId="0" xfId="0" applyFill="1" applyBorder="1" applyAlignment="1">
      <alignment horizontal="center"/>
    </xf>
    <xf numFmtId="0" fontId="0" fillId="2" borderId="11" xfId="0" applyFont="1" applyFill="1" applyBorder="1" applyAlignment="1">
      <alignment vertical="center"/>
    </xf>
    <xf numFmtId="0" fontId="0" fillId="2" borderId="11" xfId="0" applyFont="1" applyFill="1" applyBorder="1" applyAlignment="1">
      <alignment horizontal="center" vertical="center" wrapText="1"/>
    </xf>
    <xf numFmtId="0" fontId="0" fillId="2" borderId="10" xfId="0" applyFont="1" applyFill="1" applyBorder="1"/>
    <xf numFmtId="2" fontId="0" fillId="5" borderId="2" xfId="0" applyNumberFormat="1" applyFill="1" applyBorder="1" applyAlignment="1">
      <alignment horizontal="center"/>
    </xf>
    <xf numFmtId="0" fontId="0" fillId="2" borderId="11" xfId="0" applyFill="1" applyBorder="1" applyAlignment="1">
      <alignment horizontal="center"/>
    </xf>
    <xf numFmtId="0" fontId="0" fillId="2" borderId="10" xfId="0" applyFont="1" applyFill="1" applyBorder="1" applyAlignment="1">
      <alignment horizontal="center" vertical="center"/>
    </xf>
    <xf numFmtId="0" fontId="0" fillId="5" borderId="0" xfId="0" applyFont="1" applyFill="1" applyBorder="1" applyAlignment="1">
      <alignment horizontal="center" vertical="center" wrapText="1"/>
    </xf>
    <xf numFmtId="0" fontId="0" fillId="2" borderId="5" xfId="0" applyFont="1" applyFill="1" applyBorder="1" applyAlignment="1">
      <alignment horizontal="center" vertical="center"/>
    </xf>
    <xf numFmtId="0" fontId="0" fillId="2" borderId="5" xfId="0" applyFont="1" applyFill="1" applyBorder="1" applyAlignment="1">
      <alignment horizontal="center"/>
    </xf>
    <xf numFmtId="0" fontId="0" fillId="2" borderId="6" xfId="0" applyFont="1" applyFill="1" applyBorder="1" applyAlignment="1">
      <alignment horizontal="center"/>
    </xf>
    <xf numFmtId="0" fontId="0" fillId="5" borderId="6" xfId="0" applyFill="1" applyBorder="1" applyAlignment="1">
      <alignment horizontal="left"/>
    </xf>
    <xf numFmtId="0" fontId="13" fillId="5" borderId="0" xfId="0" applyFont="1" applyFill="1" applyAlignment="1">
      <alignment horizontal="left" vertical="center" wrapText="1"/>
    </xf>
    <xf numFmtId="0" fontId="2" fillId="2" borderId="11" xfId="0" applyFont="1" applyFill="1" applyBorder="1" applyAlignment="1">
      <alignment horizontal="center" vertical="center"/>
    </xf>
    <xf numFmtId="0" fontId="2" fillId="5" borderId="0" xfId="0" applyFont="1" applyFill="1" applyBorder="1" applyAlignment="1">
      <alignment horizontal="center" vertical="center"/>
    </xf>
    <xf numFmtId="0" fontId="0" fillId="5" borderId="0" xfId="0" applyFont="1" applyFill="1" applyBorder="1" applyAlignment="1">
      <alignment horizontal="center" vertical="center"/>
    </xf>
    <xf numFmtId="0" fontId="0" fillId="2" borderId="5" xfId="0" applyFont="1" applyFill="1" applyBorder="1" applyAlignment="1">
      <alignment horizontal="left" vertical="center"/>
    </xf>
    <xf numFmtId="0" fontId="0" fillId="2" borderId="6" xfId="0" applyFont="1" applyFill="1" applyBorder="1" applyAlignment="1">
      <alignment vertical="center"/>
    </xf>
    <xf numFmtId="0" fontId="0" fillId="2" borderId="6" xfId="0" applyFont="1" applyFill="1" applyBorder="1" applyAlignment="1">
      <alignment horizontal="center" vertical="center" wrapText="1"/>
    </xf>
    <xf numFmtId="0" fontId="13" fillId="5" borderId="0" xfId="0" applyFont="1" applyFill="1" applyBorder="1" applyAlignment="1">
      <alignment vertical="center" wrapText="1"/>
    </xf>
    <xf numFmtId="0" fontId="13" fillId="5" borderId="0" xfId="0" applyFont="1" applyFill="1" applyBorder="1" applyAlignment="1">
      <alignment horizontal="left" vertical="center" wrapText="1"/>
    </xf>
    <xf numFmtId="0" fontId="8" fillId="5" borderId="0" xfId="0" applyFont="1" applyFill="1" applyBorder="1"/>
    <xf numFmtId="0" fontId="7" fillId="5" borderId="0" xfId="0" applyFont="1" applyFill="1" applyBorder="1"/>
    <xf numFmtId="0" fontId="0" fillId="2" borderId="5" xfId="0" applyFont="1" applyFill="1" applyBorder="1" applyAlignment="1">
      <alignment vertical="center" wrapText="1"/>
    </xf>
    <xf numFmtId="0" fontId="4" fillId="5" borderId="8" xfId="0" applyFont="1" applyFill="1" applyBorder="1"/>
    <xf numFmtId="0" fontId="4" fillId="5" borderId="5" xfId="0" applyFont="1" applyFill="1" applyBorder="1"/>
    <xf numFmtId="0" fontId="4" fillId="5" borderId="6" xfId="0" applyFont="1" applyFill="1" applyBorder="1"/>
    <xf numFmtId="0" fontId="6" fillId="7" borderId="0" xfId="1" applyFill="1" applyAlignment="1">
      <alignment horizontal="left" vertical="top"/>
    </xf>
    <xf numFmtId="0" fontId="11" fillId="2" borderId="9" xfId="2" applyFont="1" applyFill="1" applyBorder="1" applyAlignment="1">
      <alignment horizontal="center" vertical="center" wrapText="1"/>
    </xf>
    <xf numFmtId="0" fontId="11" fillId="2" borderId="11" xfId="2" applyFont="1" applyFill="1" applyBorder="1" applyAlignment="1">
      <alignment horizontal="center"/>
    </xf>
    <xf numFmtId="0" fontId="11" fillId="2" borderId="10" xfId="2" applyFont="1" applyFill="1" applyBorder="1" applyAlignment="1">
      <alignment horizontal="center"/>
    </xf>
    <xf numFmtId="0" fontId="2" fillId="2" borderId="3" xfId="0" applyFont="1" applyFill="1" applyBorder="1" applyAlignment="1">
      <alignment horizontal="center" vertical="center"/>
    </xf>
    <xf numFmtId="0" fontId="13" fillId="2" borderId="0" xfId="0" applyFont="1" applyFill="1" applyAlignment="1">
      <alignment horizontal="left" vertical="center" wrapText="1"/>
    </xf>
    <xf numFmtId="0" fontId="2" fillId="2" borderId="3" xfId="0" applyFont="1" applyFill="1" applyBorder="1" applyAlignment="1">
      <alignment horizontal="center"/>
    </xf>
    <xf numFmtId="0" fontId="27" fillId="8" borderId="0" xfId="4" applyFont="1" applyFill="1"/>
    <xf numFmtId="0" fontId="15" fillId="0" borderId="0" xfId="4"/>
    <xf numFmtId="0" fontId="27" fillId="0" borderId="19" xfId="4" applyFont="1" applyBorder="1" applyAlignment="1">
      <alignment horizontal="center" wrapText="1"/>
    </xf>
    <xf numFmtId="0" fontId="27" fillId="0" borderId="20" xfId="4" applyFont="1" applyBorder="1" applyAlignment="1">
      <alignment horizontal="center" wrapText="1"/>
    </xf>
    <xf numFmtId="0" fontId="27" fillId="0" borderId="13" xfId="4" applyFont="1" applyBorder="1" applyAlignment="1">
      <alignment horizontal="left" vertical="top" wrapText="1"/>
    </xf>
    <xf numFmtId="168" fontId="27" fillId="0" borderId="22" xfId="4" applyNumberFormat="1" applyFont="1" applyBorder="1" applyAlignment="1">
      <alignment horizontal="right" vertical="center"/>
    </xf>
    <xf numFmtId="168" fontId="27" fillId="0" borderId="23" xfId="4" applyNumberFormat="1" applyFont="1" applyBorder="1" applyAlignment="1">
      <alignment horizontal="right" vertical="center"/>
    </xf>
    <xf numFmtId="168" fontId="27" fillId="0" borderId="24" xfId="4" applyNumberFormat="1" applyFont="1" applyBorder="1" applyAlignment="1">
      <alignment horizontal="right" vertical="center"/>
    </xf>
    <xf numFmtId="0" fontId="27" fillId="0" borderId="26" xfId="4" applyFont="1" applyBorder="1" applyAlignment="1">
      <alignment horizontal="left" vertical="top" wrapText="1"/>
    </xf>
    <xf numFmtId="168" fontId="27" fillId="0" borderId="27" xfId="4" applyNumberFormat="1" applyFont="1" applyBorder="1" applyAlignment="1">
      <alignment horizontal="right" vertical="center"/>
    </xf>
    <xf numFmtId="168" fontId="27" fillId="0" borderId="28" xfId="4" applyNumberFormat="1" applyFont="1" applyBorder="1" applyAlignment="1">
      <alignment horizontal="right" vertical="center"/>
    </xf>
    <xf numFmtId="168" fontId="27" fillId="0" borderId="29" xfId="4" applyNumberFormat="1" applyFont="1" applyBorder="1" applyAlignment="1">
      <alignment horizontal="right" vertical="center"/>
    </xf>
    <xf numFmtId="168" fontId="27" fillId="0" borderId="30" xfId="4" applyNumberFormat="1" applyFont="1" applyBorder="1" applyAlignment="1">
      <alignment horizontal="right" vertical="center"/>
    </xf>
    <xf numFmtId="168" fontId="27" fillId="0" borderId="31" xfId="4" applyNumberFormat="1" applyFont="1" applyBorder="1" applyAlignment="1">
      <alignment horizontal="right" vertical="center"/>
    </xf>
    <xf numFmtId="168" fontId="27" fillId="0" borderId="32" xfId="4" applyNumberFormat="1" applyFont="1" applyBorder="1" applyAlignment="1">
      <alignment horizontal="right" vertical="center"/>
    </xf>
    <xf numFmtId="0" fontId="2" fillId="2" borderId="1" xfId="0" applyFont="1" applyFill="1" applyBorder="1" applyAlignment="1">
      <alignment vertical="center"/>
    </xf>
    <xf numFmtId="0" fontId="0" fillId="2" borderId="0" xfId="0" applyFill="1" applyBorder="1" applyAlignment="1">
      <alignment horizontal="center"/>
    </xf>
    <xf numFmtId="0" fontId="0" fillId="2" borderId="8" xfId="0" applyFill="1" applyBorder="1" applyAlignment="1">
      <alignment horizontal="center"/>
    </xf>
    <xf numFmtId="165" fontId="0" fillId="5" borderId="3" xfId="0" applyNumberFormat="1" applyFill="1" applyBorder="1" applyAlignment="1">
      <alignment horizontal="center"/>
    </xf>
    <xf numFmtId="165" fontId="0" fillId="5" borderId="8" xfId="0" applyNumberFormat="1" applyFill="1" applyBorder="1" applyAlignment="1">
      <alignment horizontal="center"/>
    </xf>
    <xf numFmtId="165" fontId="0" fillId="5" borderId="6" xfId="0" applyNumberFormat="1" applyFill="1" applyBorder="1" applyAlignment="1">
      <alignment horizontal="center"/>
    </xf>
    <xf numFmtId="165" fontId="0" fillId="5" borderId="2" xfId="0" applyNumberFormat="1" applyFill="1" applyBorder="1" applyAlignment="1">
      <alignment horizontal="center"/>
    </xf>
    <xf numFmtId="165" fontId="0" fillId="5" borderId="0" xfId="0" applyNumberFormat="1" applyFill="1" applyBorder="1" applyAlignment="1">
      <alignment horizontal="center"/>
    </xf>
    <xf numFmtId="165" fontId="0" fillId="5" borderId="5" xfId="0" applyNumberFormat="1" applyFill="1" applyBorder="1" applyAlignment="1">
      <alignment horizontal="center"/>
    </xf>
    <xf numFmtId="169" fontId="10" fillId="5" borderId="0" xfId="2" applyNumberFormat="1" applyFont="1" applyFill="1" applyBorder="1" applyAlignment="1">
      <alignment horizontal="center"/>
    </xf>
    <xf numFmtId="3" fontId="16" fillId="5" borderId="7" xfId="2" applyNumberFormat="1" applyFont="1" applyFill="1" applyBorder="1" applyAlignment="1">
      <alignment horizontal="center"/>
    </xf>
    <xf numFmtId="169" fontId="10" fillId="5" borderId="7" xfId="2" applyNumberFormat="1" applyFont="1" applyFill="1" applyBorder="1" applyAlignment="1">
      <alignment horizontal="center"/>
    </xf>
    <xf numFmtId="169" fontId="10" fillId="5" borderId="4" xfId="2" applyNumberFormat="1" applyFont="1" applyFill="1" applyBorder="1" applyAlignment="1">
      <alignment horizontal="center"/>
    </xf>
    <xf numFmtId="169" fontId="10" fillId="5" borderId="5" xfId="2" applyNumberFormat="1" applyFont="1" applyFill="1" applyBorder="1" applyAlignment="1">
      <alignment horizontal="center"/>
    </xf>
    <xf numFmtId="0" fontId="0" fillId="5" borderId="1" xfId="0" applyFill="1" applyBorder="1"/>
    <xf numFmtId="165" fontId="0" fillId="5" borderId="2" xfId="0" applyNumberFormat="1" applyFill="1" applyBorder="1"/>
    <xf numFmtId="165" fontId="0" fillId="5" borderId="3" xfId="0" applyNumberFormat="1" applyFill="1" applyBorder="1"/>
    <xf numFmtId="16" fontId="0" fillId="5" borderId="0" xfId="0" applyNumberFormat="1" applyFill="1" applyBorder="1"/>
    <xf numFmtId="17" fontId="0" fillId="5" borderId="0" xfId="0" applyNumberFormat="1" applyFill="1" applyBorder="1"/>
    <xf numFmtId="165" fontId="21" fillId="5" borderId="0" xfId="0" applyNumberFormat="1" applyFont="1" applyFill="1"/>
    <xf numFmtId="2" fontId="21" fillId="5" borderId="0" xfId="0" applyNumberFormat="1" applyFont="1" applyFill="1" applyBorder="1" applyAlignment="1">
      <alignment horizontal="center"/>
    </xf>
    <xf numFmtId="0" fontId="0" fillId="2" borderId="7" xfId="0" applyFill="1" applyBorder="1" applyAlignment="1">
      <alignment horizontal="left"/>
    </xf>
    <xf numFmtId="2" fontId="0" fillId="2" borderId="0" xfId="0" applyNumberFormat="1" applyFill="1" applyBorder="1" applyAlignment="1">
      <alignment horizontal="center"/>
    </xf>
    <xf numFmtId="165" fontId="0" fillId="2" borderId="0" xfId="0" applyNumberFormat="1" applyFill="1" applyBorder="1" applyAlignment="1">
      <alignment horizontal="center"/>
    </xf>
    <xf numFmtId="165" fontId="0" fillId="2" borderId="8" xfId="0" applyNumberFormat="1" applyFill="1" applyBorder="1" applyAlignment="1">
      <alignment horizontal="center"/>
    </xf>
    <xf numFmtId="2" fontId="0" fillId="2" borderId="8" xfId="0" applyNumberFormat="1" applyFill="1" applyBorder="1" applyAlignment="1">
      <alignment horizontal="center"/>
    </xf>
    <xf numFmtId="2" fontId="0" fillId="5" borderId="8" xfId="0" applyNumberFormat="1" applyFill="1" applyBorder="1" applyAlignment="1">
      <alignment horizontal="center" vertical="center"/>
    </xf>
    <xf numFmtId="2" fontId="0" fillId="5" borderId="0" xfId="0" applyNumberFormat="1" applyFill="1" applyBorder="1" applyAlignment="1">
      <alignment horizontal="center" vertical="center"/>
    </xf>
    <xf numFmtId="0" fontId="0" fillId="2" borderId="5" xfId="0" applyFont="1" applyFill="1" applyBorder="1" applyAlignment="1">
      <alignment horizontal="center" vertical="center" wrapText="1"/>
    </xf>
    <xf numFmtId="0" fontId="0" fillId="5" borderId="8" xfId="0" applyFill="1" applyBorder="1" applyAlignment="1">
      <alignment horizontal="center"/>
    </xf>
    <xf numFmtId="165" fontId="0" fillId="2" borderId="0" xfId="0" applyNumberFormat="1" applyFill="1" applyBorder="1" applyAlignment="1">
      <alignment horizontal="center" vertical="center"/>
    </xf>
    <xf numFmtId="165" fontId="0" fillId="2" borderId="8" xfId="0" applyNumberFormat="1" applyFill="1" applyBorder="1" applyAlignment="1">
      <alignment horizontal="center" vertical="center"/>
    </xf>
    <xf numFmtId="171" fontId="0" fillId="5" borderId="0" xfId="0" applyNumberFormat="1" applyFill="1"/>
    <xf numFmtId="2" fontId="0" fillId="5" borderId="0" xfId="0" applyNumberFormat="1" applyFill="1"/>
    <xf numFmtId="170" fontId="0" fillId="2" borderId="0" xfId="0" applyNumberFormat="1" applyFill="1" applyBorder="1" applyAlignment="1">
      <alignment horizontal="center"/>
    </xf>
    <xf numFmtId="0" fontId="21" fillId="5" borderId="0" xfId="0" applyFont="1" applyFill="1"/>
    <xf numFmtId="0" fontId="13" fillId="2" borderId="0" xfId="0" applyFont="1" applyFill="1" applyAlignment="1">
      <alignment horizontal="left" vertical="center" wrapText="1"/>
    </xf>
    <xf numFmtId="0" fontId="0" fillId="0" borderId="0" xfId="0"/>
    <xf numFmtId="0" fontId="0" fillId="5" borderId="0" xfId="0" applyFill="1"/>
    <xf numFmtId="0" fontId="6" fillId="5" borderId="0" xfId="1" applyFill="1" applyAlignment="1">
      <alignment horizontal="left"/>
    </xf>
    <xf numFmtId="0" fontId="4" fillId="5" borderId="0" xfId="0" applyFont="1" applyFill="1"/>
    <xf numFmtId="0" fontId="0" fillId="5" borderId="1" xfId="0" applyFill="1" applyBorder="1" applyAlignment="1">
      <alignment horizontal="left"/>
    </xf>
    <xf numFmtId="0" fontId="0" fillId="5" borderId="7" xfId="0" applyFill="1" applyBorder="1" applyAlignment="1">
      <alignment horizontal="left"/>
    </xf>
    <xf numFmtId="0" fontId="0" fillId="5" borderId="4" xfId="0" applyFill="1" applyBorder="1" applyAlignment="1">
      <alignment horizontal="left"/>
    </xf>
    <xf numFmtId="0" fontId="7" fillId="5" borderId="0" xfId="0" applyFont="1" applyFill="1"/>
    <xf numFmtId="0" fontId="3" fillId="5" borderId="0" xfId="0" applyFont="1" applyFill="1"/>
    <xf numFmtId="0" fontId="8" fillId="5" borderId="0" xfId="0" applyFont="1" applyFill="1"/>
    <xf numFmtId="165" fontId="0" fillId="5" borderId="0" xfId="0" applyNumberFormat="1" applyFill="1"/>
    <xf numFmtId="0" fontId="0" fillId="5" borderId="0" xfId="0" applyFill="1" applyBorder="1"/>
    <xf numFmtId="0" fontId="2" fillId="5" borderId="0" xfId="0" applyFont="1" applyFill="1" applyBorder="1" applyAlignment="1">
      <alignment horizontal="center"/>
    </xf>
    <xf numFmtId="0" fontId="12" fillId="5" borderId="0" xfId="1" applyFont="1" applyFill="1" applyBorder="1" applyAlignment="1">
      <alignment horizontal="left"/>
    </xf>
    <xf numFmtId="0" fontId="6" fillId="0" borderId="0" xfId="1" applyAlignment="1">
      <alignment horizontal="left"/>
    </xf>
    <xf numFmtId="0" fontId="13" fillId="2" borderId="0" xfId="0" applyFont="1" applyFill="1" applyAlignment="1">
      <alignment horizontal="left" vertical="center" wrapText="1"/>
    </xf>
    <xf numFmtId="0" fontId="0" fillId="5" borderId="0" xfId="0" applyFill="1" applyBorder="1" applyAlignment="1">
      <alignment horizontal="left"/>
    </xf>
    <xf numFmtId="0" fontId="13" fillId="5" borderId="0" xfId="0" applyFont="1" applyFill="1" applyAlignment="1">
      <alignment horizontal="left" vertical="center" wrapText="1"/>
    </xf>
    <xf numFmtId="0" fontId="0" fillId="2" borderId="2"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45" fillId="5" borderId="0" xfId="1" applyFont="1" applyFill="1" applyAlignment="1">
      <alignment horizontal="left" vertical="top"/>
    </xf>
    <xf numFmtId="0" fontId="6" fillId="5" borderId="0" xfId="1" applyFill="1" applyAlignment="1">
      <alignment horizontal="left" vertical="top"/>
    </xf>
    <xf numFmtId="0" fontId="0" fillId="5" borderId="0" xfId="0" applyFill="1"/>
    <xf numFmtId="0" fontId="9" fillId="4" borderId="1" xfId="0" applyFont="1" applyFill="1" applyBorder="1" applyAlignment="1">
      <alignment horizontal="left" vertical="top" indent="2"/>
    </xf>
    <xf numFmtId="0" fontId="10" fillId="2" borderId="3" xfId="0" applyFont="1" applyFill="1" applyBorder="1"/>
    <xf numFmtId="0" fontId="9" fillId="4" borderId="7" xfId="0" applyFont="1" applyFill="1" applyBorder="1" applyAlignment="1">
      <alignment horizontal="left" vertical="top" indent="2"/>
    </xf>
    <xf numFmtId="0" fontId="10" fillId="2" borderId="8" xfId="0" applyFont="1" applyFill="1" applyBorder="1"/>
    <xf numFmtId="0" fontId="9" fillId="4" borderId="4" xfId="0" applyFont="1" applyFill="1" applyBorder="1" applyAlignment="1">
      <alignment horizontal="left" vertical="top" indent="2"/>
    </xf>
    <xf numFmtId="0" fontId="6" fillId="2" borderId="6" xfId="1" applyFill="1" applyBorder="1"/>
    <xf numFmtId="0" fontId="9" fillId="4" borderId="7" xfId="0" applyFont="1" applyFill="1" applyBorder="1" applyAlignment="1">
      <alignment vertical="top"/>
    </xf>
    <xf numFmtId="0" fontId="9" fillId="4" borderId="4" xfId="0" applyFont="1" applyFill="1" applyBorder="1" applyAlignment="1">
      <alignment vertical="top"/>
    </xf>
    <xf numFmtId="0" fontId="10" fillId="2" borderId="6" xfId="0" applyFont="1" applyFill="1" applyBorder="1" applyAlignment="1">
      <alignment wrapText="1"/>
    </xf>
    <xf numFmtId="0" fontId="10" fillId="2" borderId="8" xfId="0" applyFont="1" applyFill="1" applyBorder="1" applyAlignment="1">
      <alignment vertical="top" wrapText="1"/>
    </xf>
    <xf numFmtId="0" fontId="10" fillId="2" borderId="8" xfId="0" applyFont="1" applyFill="1" applyBorder="1" applyAlignment="1">
      <alignment horizontal="left"/>
    </xf>
    <xf numFmtId="0" fontId="0" fillId="5" borderId="0" xfId="0" applyFill="1"/>
    <xf numFmtId="0" fontId="8" fillId="5" borderId="0" xfId="0" applyFont="1" applyFill="1"/>
    <xf numFmtId="0" fontId="13" fillId="2" borderId="0" xfId="0" applyFont="1" applyFill="1" applyAlignment="1">
      <alignment horizontal="left" vertical="center" wrapText="1"/>
    </xf>
    <xf numFmtId="0" fontId="13" fillId="5" borderId="0" xfId="0" applyFont="1" applyFill="1" applyAlignment="1">
      <alignment horizontal="left" vertical="center" wrapText="1"/>
    </xf>
    <xf numFmtId="0" fontId="10" fillId="5" borderId="0" xfId="0" applyFont="1" applyFill="1"/>
    <xf numFmtId="0" fontId="10" fillId="0" borderId="0" xfId="0" applyFont="1" applyAlignment="1">
      <alignment horizontal="left" vertical="top"/>
    </xf>
    <xf numFmtId="0" fontId="0" fillId="0" borderId="0" xfId="0"/>
    <xf numFmtId="0" fontId="6" fillId="5" borderId="0" xfId="1" applyFill="1" applyAlignment="1">
      <alignment horizontal="left"/>
    </xf>
    <xf numFmtId="0" fontId="4" fillId="5" borderId="0" xfId="0" applyFont="1" applyFill="1"/>
    <xf numFmtId="0" fontId="7" fillId="5" borderId="0" xfId="0" applyFont="1" applyFill="1"/>
    <xf numFmtId="0" fontId="3" fillId="5" borderId="0" xfId="0" applyFont="1" applyFill="1"/>
    <xf numFmtId="0" fontId="2" fillId="5" borderId="0" xfId="0" applyFont="1" applyFill="1" applyBorder="1" applyAlignment="1">
      <alignment horizontal="center"/>
    </xf>
    <xf numFmtId="0" fontId="12" fillId="5" borderId="0" xfId="1" applyFont="1" applyFill="1" applyBorder="1" applyAlignment="1">
      <alignment horizontal="left"/>
    </xf>
    <xf numFmtId="0" fontId="6" fillId="0" borderId="0" xfId="1" applyAlignment="1">
      <alignment horizontal="left"/>
    </xf>
    <xf numFmtId="0" fontId="0" fillId="2" borderId="5" xfId="0" applyFont="1" applyFill="1" applyBorder="1" applyAlignment="1">
      <alignment horizontal="center" vertical="center" wrapText="1"/>
    </xf>
    <xf numFmtId="0" fontId="13" fillId="2" borderId="0" xfId="0" applyFont="1" applyFill="1" applyAlignment="1">
      <alignment horizontal="left" vertical="center" wrapText="1"/>
    </xf>
    <xf numFmtId="0" fontId="0" fillId="5" borderId="0" xfId="0" applyFill="1" applyBorder="1" applyAlignment="1">
      <alignment horizontal="left"/>
    </xf>
    <xf numFmtId="0" fontId="0" fillId="2" borderId="11" xfId="0" applyFont="1" applyFill="1" applyBorder="1" applyAlignment="1">
      <alignment horizontal="center" vertical="center" wrapText="1"/>
    </xf>
    <xf numFmtId="0" fontId="13" fillId="5" borderId="0" xfId="0" applyFont="1" applyFill="1" applyAlignment="1">
      <alignment horizontal="left" vertical="center" wrapText="1"/>
    </xf>
    <xf numFmtId="0" fontId="22" fillId="5" borderId="0" xfId="1" applyFont="1" applyFill="1" applyBorder="1" applyAlignment="1">
      <alignment horizontal="left"/>
    </xf>
    <xf numFmtId="0" fontId="0" fillId="2" borderId="10" xfId="0" applyFont="1" applyFill="1" applyBorder="1" applyAlignment="1">
      <alignment horizontal="center" vertical="center" wrapText="1"/>
    </xf>
    <xf numFmtId="165" fontId="0" fillId="5" borderId="0" xfId="0" applyNumberFormat="1" applyFill="1" applyBorder="1" applyAlignment="1">
      <alignment horizontal="right"/>
    </xf>
    <xf numFmtId="165" fontId="0" fillId="5" borderId="3" xfId="0" applyNumberFormat="1" applyFont="1" applyFill="1" applyBorder="1" applyAlignment="1">
      <alignment horizontal="right"/>
    </xf>
    <xf numFmtId="165" fontId="0" fillId="5" borderId="8" xfId="0" applyNumberFormat="1" applyFont="1" applyFill="1" applyBorder="1" applyAlignment="1">
      <alignment horizontal="right"/>
    </xf>
    <xf numFmtId="165" fontId="8" fillId="5" borderId="0" xfId="0" applyNumberFormat="1" applyFont="1" applyFill="1" applyBorder="1" applyAlignment="1">
      <alignment horizontal="right"/>
    </xf>
    <xf numFmtId="0" fontId="0" fillId="5" borderId="1" xfId="0" applyFont="1" applyFill="1" applyBorder="1" applyAlignment="1">
      <alignment horizontal="left"/>
    </xf>
    <xf numFmtId="0" fontId="0" fillId="5" borderId="7" xfId="0" applyFont="1" applyFill="1" applyBorder="1" applyAlignment="1">
      <alignment horizontal="left"/>
    </xf>
    <xf numFmtId="0" fontId="0" fillId="5" borderId="4" xfId="0" applyFont="1" applyFill="1" applyBorder="1" applyAlignment="1">
      <alignment horizontal="left"/>
    </xf>
    <xf numFmtId="165" fontId="0" fillId="5" borderId="6" xfId="0" applyNumberFormat="1" applyFont="1" applyFill="1" applyBorder="1" applyAlignment="1">
      <alignment horizontal="right"/>
    </xf>
    <xf numFmtId="165" fontId="0" fillId="5" borderId="2" xfId="0" applyNumberFormat="1" applyFont="1" applyFill="1" applyBorder="1" applyAlignment="1">
      <alignment horizontal="right"/>
    </xf>
    <xf numFmtId="165" fontId="0" fillId="5" borderId="0" xfId="0" applyNumberFormat="1" applyFont="1" applyFill="1" applyBorder="1" applyAlignment="1">
      <alignment horizontal="right"/>
    </xf>
    <xf numFmtId="165" fontId="0" fillId="5" borderId="5" xfId="0" applyNumberFormat="1" applyFont="1" applyFill="1" applyBorder="1" applyAlignment="1">
      <alignment horizontal="right"/>
    </xf>
    <xf numFmtId="165" fontId="0" fillId="5" borderId="3" xfId="0" applyNumberFormat="1" applyFont="1" applyFill="1" applyBorder="1" applyAlignment="1">
      <alignment horizontal="center"/>
    </xf>
    <xf numFmtId="0" fontId="0" fillId="5" borderId="0" xfId="0" applyFont="1" applyFill="1" applyBorder="1" applyAlignment="1">
      <alignment horizontal="center"/>
    </xf>
    <xf numFmtId="0" fontId="0" fillId="5" borderId="1" xfId="0" applyFont="1" applyFill="1" applyBorder="1" applyAlignment="1">
      <alignment horizontal="center"/>
    </xf>
    <xf numFmtId="165" fontId="0" fillId="5" borderId="2" xfId="0" applyNumberFormat="1" applyFont="1" applyFill="1" applyBorder="1" applyAlignment="1">
      <alignment horizontal="center"/>
    </xf>
    <xf numFmtId="0" fontId="0" fillId="5" borderId="0" xfId="0" applyFill="1"/>
    <xf numFmtId="0" fontId="9" fillId="4" borderId="1" xfId="0" applyFont="1" applyFill="1" applyBorder="1" applyAlignment="1">
      <alignment horizontal="left" vertical="top" indent="2"/>
    </xf>
    <xf numFmtId="0" fontId="10" fillId="2" borderId="3" xfId="0" applyFont="1" applyFill="1" applyBorder="1"/>
    <xf numFmtId="0" fontId="9" fillId="4" borderId="7" xfId="0" applyFont="1" applyFill="1" applyBorder="1" applyAlignment="1">
      <alignment horizontal="left" vertical="top" indent="2"/>
    </xf>
    <xf numFmtId="0" fontId="10" fillId="2" borderId="8" xfId="0" applyFont="1" applyFill="1" applyBorder="1"/>
    <xf numFmtId="0" fontId="9" fillId="4" borderId="4" xfId="0" applyFont="1" applyFill="1" applyBorder="1" applyAlignment="1">
      <alignment horizontal="left" vertical="top" indent="2"/>
    </xf>
    <xf numFmtId="0" fontId="6" fillId="2" borderId="6" xfId="1" applyFill="1" applyBorder="1"/>
    <xf numFmtId="0" fontId="9" fillId="4" borderId="7" xfId="0" applyFont="1" applyFill="1" applyBorder="1" applyAlignment="1">
      <alignment vertical="top"/>
    </xf>
    <xf numFmtId="0" fontId="10" fillId="2" borderId="8" xfId="0" applyFont="1" applyFill="1" applyBorder="1" applyAlignment="1">
      <alignment wrapText="1"/>
    </xf>
    <xf numFmtId="0" fontId="9" fillId="4" borderId="4" xfId="0" applyFont="1" applyFill="1" applyBorder="1" applyAlignment="1">
      <alignment vertical="top"/>
    </xf>
    <xf numFmtId="0" fontId="10" fillId="2" borderId="6" xfId="0" applyFont="1" applyFill="1" applyBorder="1" applyAlignment="1">
      <alignment wrapText="1"/>
    </xf>
    <xf numFmtId="0" fontId="8" fillId="5" borderId="0" xfId="0" applyFont="1" applyFill="1"/>
    <xf numFmtId="0" fontId="10" fillId="2" borderId="8" xfId="0" applyFont="1" applyFill="1" applyBorder="1" applyAlignment="1">
      <alignment vertical="top" wrapText="1"/>
    </xf>
    <xf numFmtId="0" fontId="10" fillId="2" borderId="8" xfId="0" applyFont="1" applyFill="1" applyBorder="1" applyAlignment="1">
      <alignment horizontal="left"/>
    </xf>
    <xf numFmtId="0" fontId="13" fillId="5" borderId="0" xfId="0" applyFont="1" applyFill="1" applyAlignment="1">
      <alignment horizontal="left" vertical="center" wrapText="1"/>
    </xf>
    <xf numFmtId="0" fontId="0" fillId="0" borderId="0" xfId="0"/>
    <xf numFmtId="0" fontId="0" fillId="5" borderId="0" xfId="0" applyFill="1"/>
    <xf numFmtId="0" fontId="6" fillId="5" borderId="0" xfId="1" applyFill="1" applyAlignment="1">
      <alignment horizontal="left"/>
    </xf>
    <xf numFmtId="0" fontId="4" fillId="5" borderId="0" xfId="0" applyFont="1" applyFill="1"/>
    <xf numFmtId="0" fontId="7" fillId="5" borderId="0" xfId="0" applyFont="1" applyFill="1"/>
    <xf numFmtId="0" fontId="3" fillId="5" borderId="0" xfId="0" applyFont="1" applyFill="1"/>
    <xf numFmtId="0" fontId="8" fillId="5" borderId="0" xfId="0" applyFont="1" applyFill="1"/>
    <xf numFmtId="0" fontId="2" fillId="5" borderId="0" xfId="0" applyFont="1" applyFill="1" applyBorder="1" applyAlignment="1">
      <alignment horizontal="center"/>
    </xf>
    <xf numFmtId="0" fontId="12" fillId="5" borderId="0" xfId="1" applyFont="1" applyFill="1" applyBorder="1" applyAlignment="1">
      <alignment horizontal="left"/>
    </xf>
    <xf numFmtId="0" fontId="6" fillId="0" borderId="0" xfId="1" applyAlignment="1">
      <alignment horizontal="left"/>
    </xf>
    <xf numFmtId="0" fontId="0" fillId="2" borderId="5" xfId="0" applyFont="1" applyFill="1" applyBorder="1" applyAlignment="1">
      <alignment horizontal="center" vertical="center" wrapText="1"/>
    </xf>
    <xf numFmtId="0" fontId="13" fillId="2" borderId="0" xfId="0" applyFont="1" applyFill="1" applyAlignment="1">
      <alignment horizontal="left" vertical="center" wrapText="1"/>
    </xf>
    <xf numFmtId="0" fontId="0" fillId="2" borderId="11" xfId="0" applyFont="1" applyFill="1" applyBorder="1" applyAlignment="1">
      <alignment horizontal="center" vertical="center" wrapText="1"/>
    </xf>
    <xf numFmtId="0" fontId="13" fillId="5" borderId="0" xfId="0" applyFont="1" applyFill="1" applyAlignment="1">
      <alignment horizontal="left" vertical="center" wrapText="1"/>
    </xf>
    <xf numFmtId="0" fontId="22" fillId="5" borderId="0" xfId="1" applyFont="1" applyFill="1" applyBorder="1" applyAlignment="1">
      <alignment horizontal="left"/>
    </xf>
    <xf numFmtId="0" fontId="0" fillId="2" borderId="10" xfId="0" applyFont="1" applyFill="1" applyBorder="1" applyAlignment="1">
      <alignment horizontal="center" vertical="center" wrapText="1"/>
    </xf>
    <xf numFmtId="0" fontId="0" fillId="5" borderId="1" xfId="0" applyFont="1" applyFill="1" applyBorder="1" applyAlignment="1">
      <alignment horizontal="left"/>
    </xf>
    <xf numFmtId="0" fontId="0" fillId="5" borderId="7" xfId="0" applyFont="1" applyFill="1" applyBorder="1" applyAlignment="1">
      <alignment horizontal="left"/>
    </xf>
    <xf numFmtId="0" fontId="0" fillId="5" borderId="4" xfId="0" applyFont="1" applyFill="1" applyBorder="1" applyAlignment="1">
      <alignment horizontal="left"/>
    </xf>
    <xf numFmtId="165" fontId="0" fillId="5" borderId="8" xfId="0" applyNumberFormat="1" applyFont="1" applyFill="1" applyBorder="1" applyAlignment="1">
      <alignment horizontal="center"/>
    </xf>
    <xf numFmtId="0" fontId="0" fillId="5" borderId="7" xfId="0" applyFont="1" applyFill="1" applyBorder="1" applyAlignment="1">
      <alignment horizontal="center"/>
    </xf>
    <xf numFmtId="165" fontId="0" fillId="5" borderId="0" xfId="0" applyNumberFormat="1" applyFont="1" applyFill="1" applyBorder="1" applyAlignment="1">
      <alignment horizontal="center"/>
    </xf>
    <xf numFmtId="165" fontId="0" fillId="5" borderId="6" xfId="0" applyNumberFormat="1" applyFont="1" applyFill="1" applyBorder="1" applyAlignment="1">
      <alignment horizontal="center"/>
    </xf>
    <xf numFmtId="0" fontId="2" fillId="5" borderId="0" xfId="0" applyFont="1" applyFill="1" applyAlignment="1">
      <alignment horizontal="center"/>
    </xf>
    <xf numFmtId="0" fontId="0" fillId="5" borderId="4" xfId="0" applyFont="1" applyFill="1" applyBorder="1" applyAlignment="1">
      <alignment horizontal="center"/>
    </xf>
    <xf numFmtId="165" fontId="0" fillId="5" borderId="5" xfId="0" applyNumberFormat="1" applyFont="1" applyFill="1" applyBorder="1" applyAlignment="1">
      <alignment horizontal="center"/>
    </xf>
    <xf numFmtId="0" fontId="10" fillId="5" borderId="0" xfId="0" applyFont="1" applyFill="1" applyAlignment="1">
      <alignment vertical="top"/>
    </xf>
    <xf numFmtId="0" fontId="0" fillId="5" borderId="0" xfId="0" applyFill="1"/>
    <xf numFmtId="0" fontId="9" fillId="4" borderId="1" xfId="0" applyFont="1" applyFill="1" applyBorder="1" applyAlignment="1">
      <alignment horizontal="left" vertical="top" indent="2"/>
    </xf>
    <xf numFmtId="0" fontId="10" fillId="2" borderId="3" xfId="0" applyFont="1" applyFill="1" applyBorder="1"/>
    <xf numFmtId="0" fontId="9" fillId="4" borderId="7" xfId="0" applyFont="1" applyFill="1" applyBorder="1" applyAlignment="1">
      <alignment horizontal="left" vertical="top" indent="2"/>
    </xf>
    <xf numFmtId="0" fontId="10" fillId="2" borderId="8" xfId="0" applyFont="1" applyFill="1" applyBorder="1"/>
    <xf numFmtId="0" fontId="9" fillId="4" borderId="4" xfId="0" applyFont="1" applyFill="1" applyBorder="1" applyAlignment="1">
      <alignment horizontal="left" vertical="top" indent="2"/>
    </xf>
    <xf numFmtId="0" fontId="6" fillId="2" borderId="6" xfId="1" applyFill="1" applyBorder="1"/>
    <xf numFmtId="0" fontId="9" fillId="4" borderId="7" xfId="0" applyFont="1" applyFill="1" applyBorder="1" applyAlignment="1">
      <alignment vertical="top"/>
    </xf>
    <xf numFmtId="0" fontId="9" fillId="4" borderId="4" xfId="0" applyFont="1" applyFill="1" applyBorder="1" applyAlignment="1">
      <alignment vertical="top"/>
    </xf>
    <xf numFmtId="0" fontId="10" fillId="2" borderId="6" xfId="0" applyFont="1" applyFill="1" applyBorder="1" applyAlignment="1">
      <alignment wrapText="1"/>
    </xf>
    <xf numFmtId="0" fontId="8" fillId="5" borderId="0" xfId="0" applyFont="1" applyFill="1"/>
    <xf numFmtId="0" fontId="10" fillId="2" borderId="8" xfId="0" applyFont="1" applyFill="1" applyBorder="1" applyAlignment="1">
      <alignment vertical="top" wrapText="1"/>
    </xf>
    <xf numFmtId="0" fontId="10" fillId="2" borderId="8" xfId="0" applyFont="1" applyFill="1" applyBorder="1" applyAlignment="1">
      <alignment horizontal="left"/>
    </xf>
    <xf numFmtId="0" fontId="13" fillId="2" borderId="0" xfId="0" applyFont="1" applyFill="1" applyAlignment="1">
      <alignment horizontal="left" vertical="center" wrapText="1"/>
    </xf>
    <xf numFmtId="0" fontId="13" fillId="5" borderId="0" xfId="0" applyFont="1" applyFill="1" applyAlignment="1">
      <alignment horizontal="left" vertical="center" wrapText="1"/>
    </xf>
    <xf numFmtId="0" fontId="0" fillId="0" borderId="0" xfId="0"/>
    <xf numFmtId="0" fontId="0" fillId="5" borderId="0" xfId="0" applyFill="1"/>
    <xf numFmtId="0" fontId="6" fillId="5" borderId="0" xfId="1" applyFill="1" applyAlignment="1">
      <alignment horizontal="left"/>
    </xf>
    <xf numFmtId="0" fontId="4" fillId="5" borderId="0" xfId="0" applyFont="1" applyFill="1"/>
    <xf numFmtId="0" fontId="7" fillId="5" borderId="0" xfId="0" applyFont="1" applyFill="1"/>
    <xf numFmtId="0" fontId="3" fillId="5" borderId="0" xfId="0" applyFont="1" applyFill="1"/>
    <xf numFmtId="0" fontId="2" fillId="5" borderId="0" xfId="0" applyFont="1" applyFill="1" applyBorder="1" applyAlignment="1">
      <alignment horizontal="center"/>
    </xf>
    <xf numFmtId="0" fontId="12" fillId="5" borderId="0" xfId="1" applyFont="1" applyFill="1" applyBorder="1" applyAlignment="1">
      <alignment horizontal="left"/>
    </xf>
    <xf numFmtId="0" fontId="6" fillId="0" borderId="0" xfId="1" applyAlignment="1">
      <alignment horizontal="left"/>
    </xf>
    <xf numFmtId="0" fontId="0" fillId="2" borderId="5" xfId="0" applyFont="1" applyFill="1" applyBorder="1" applyAlignment="1">
      <alignment horizontal="center" vertical="center" wrapText="1"/>
    </xf>
    <xf numFmtId="0" fontId="13" fillId="2" borderId="0" xfId="0" applyFont="1" applyFill="1" applyAlignment="1">
      <alignment horizontal="left" vertical="center" wrapText="1"/>
    </xf>
    <xf numFmtId="0" fontId="2" fillId="5" borderId="0" xfId="0" applyFont="1" applyFill="1"/>
    <xf numFmtId="0" fontId="0" fillId="2" borderId="11" xfId="0" applyFont="1" applyFill="1" applyBorder="1" applyAlignment="1">
      <alignment horizontal="center" vertical="center" wrapText="1"/>
    </xf>
    <xf numFmtId="0" fontId="13" fillId="5" borderId="0" xfId="0" applyFont="1" applyFill="1" applyAlignment="1">
      <alignment horizontal="left" vertical="center" wrapText="1"/>
    </xf>
    <xf numFmtId="0" fontId="22" fillId="5" borderId="0" xfId="1" applyFont="1" applyFill="1" applyBorder="1" applyAlignment="1">
      <alignment horizontal="left"/>
    </xf>
    <xf numFmtId="0" fontId="0" fillId="2" borderId="10" xfId="0" applyFont="1" applyFill="1" applyBorder="1" applyAlignment="1">
      <alignment horizontal="center" vertical="center" wrapText="1"/>
    </xf>
    <xf numFmtId="165" fontId="0" fillId="5" borderId="3" xfId="0" applyNumberFormat="1" applyFont="1" applyFill="1" applyBorder="1" applyAlignment="1">
      <alignment horizontal="right"/>
    </xf>
    <xf numFmtId="165" fontId="0" fillId="5" borderId="8" xfId="0" applyNumberFormat="1" applyFont="1" applyFill="1" applyBorder="1" applyAlignment="1">
      <alignment horizontal="right"/>
    </xf>
    <xf numFmtId="0" fontId="0" fillId="5" borderId="1" xfId="0" applyFont="1" applyFill="1" applyBorder="1" applyAlignment="1">
      <alignment horizontal="left"/>
    </xf>
    <xf numFmtId="0" fontId="0" fillId="5" borderId="7" xfId="0" applyFont="1" applyFill="1" applyBorder="1" applyAlignment="1">
      <alignment horizontal="left"/>
    </xf>
    <xf numFmtId="0" fontId="0" fillId="5" borderId="4" xfId="0" applyFont="1" applyFill="1" applyBorder="1" applyAlignment="1">
      <alignment horizontal="left"/>
    </xf>
    <xf numFmtId="165" fontId="0" fillId="5" borderId="6" xfId="0" applyNumberFormat="1" applyFont="1" applyFill="1" applyBorder="1" applyAlignment="1">
      <alignment horizontal="right"/>
    </xf>
    <xf numFmtId="165" fontId="0" fillId="5" borderId="2" xfId="0" applyNumberFormat="1" applyFont="1" applyFill="1" applyBorder="1" applyAlignment="1">
      <alignment horizontal="right"/>
    </xf>
    <xf numFmtId="165" fontId="0" fillId="5" borderId="0" xfId="0" applyNumberFormat="1" applyFont="1" applyFill="1" applyBorder="1" applyAlignment="1">
      <alignment horizontal="right"/>
    </xf>
    <xf numFmtId="165" fontId="0" fillId="5" borderId="5" xfId="0" applyNumberFormat="1" applyFont="1" applyFill="1" applyBorder="1" applyAlignment="1">
      <alignment horizontal="right"/>
    </xf>
    <xf numFmtId="0" fontId="0" fillId="5" borderId="0" xfId="0" applyFont="1" applyFill="1" applyBorder="1" applyAlignment="1">
      <alignment horizontal="left"/>
    </xf>
    <xf numFmtId="0" fontId="0" fillId="5" borderId="0" xfId="0" applyFont="1" applyFill="1"/>
    <xf numFmtId="0" fontId="0" fillId="0" borderId="0" xfId="0"/>
    <xf numFmtId="0" fontId="0" fillId="5" borderId="0" xfId="0" applyFill="1"/>
    <xf numFmtId="0" fontId="9" fillId="4" borderId="1" xfId="0" applyFont="1" applyFill="1" applyBorder="1" applyAlignment="1">
      <alignment horizontal="left" vertical="top" indent="2"/>
    </xf>
    <xf numFmtId="0" fontId="10" fillId="2" borderId="3" xfId="0" applyFont="1" applyFill="1" applyBorder="1"/>
    <xf numFmtId="0" fontId="9" fillId="4" borderId="7" xfId="0" applyFont="1" applyFill="1" applyBorder="1" applyAlignment="1">
      <alignment horizontal="left" vertical="top" indent="2"/>
    </xf>
    <xf numFmtId="0" fontId="10" fillId="2" borderId="8" xfId="0" applyFont="1" applyFill="1" applyBorder="1"/>
    <xf numFmtId="0" fontId="9" fillId="4" borderId="4" xfId="0" applyFont="1" applyFill="1" applyBorder="1" applyAlignment="1">
      <alignment horizontal="left" vertical="top" indent="2"/>
    </xf>
    <xf numFmtId="0" fontId="6" fillId="2" borderId="6" xfId="1" applyFill="1" applyBorder="1"/>
    <xf numFmtId="0" fontId="0" fillId="4" borderId="1" xfId="0" applyFill="1" applyBorder="1"/>
    <xf numFmtId="0" fontId="0" fillId="2" borderId="3" xfId="0" applyFill="1" applyBorder="1"/>
    <xf numFmtId="0" fontId="9" fillId="4" borderId="7" xfId="0" applyFont="1" applyFill="1" applyBorder="1" applyAlignment="1">
      <alignment vertical="top"/>
    </xf>
    <xf numFmtId="0" fontId="10" fillId="2" borderId="8" xfId="0" applyFont="1" applyFill="1" applyBorder="1" applyAlignment="1">
      <alignment wrapText="1"/>
    </xf>
    <xf numFmtId="0" fontId="9" fillId="4" borderId="4" xfId="0" applyFont="1" applyFill="1" applyBorder="1" applyAlignment="1">
      <alignment vertical="top"/>
    </xf>
    <xf numFmtId="0" fontId="10" fillId="2" borderId="6" xfId="0" applyFont="1" applyFill="1" applyBorder="1" applyAlignment="1">
      <alignment wrapText="1"/>
    </xf>
    <xf numFmtId="0" fontId="6" fillId="5" borderId="0" xfId="1" applyFill="1"/>
    <xf numFmtId="0" fontId="6" fillId="5" borderId="0" xfId="1" applyFill="1" applyAlignment="1">
      <alignment horizontal="left"/>
    </xf>
    <xf numFmtId="0" fontId="4" fillId="5" borderId="0" xfId="0" applyFont="1" applyFill="1"/>
    <xf numFmtId="0" fontId="0" fillId="5" borderId="1" xfId="0" applyFill="1" applyBorder="1" applyAlignment="1">
      <alignment horizontal="left"/>
    </xf>
    <xf numFmtId="0" fontId="0" fillId="5" borderId="7" xfId="0" applyFill="1" applyBorder="1" applyAlignment="1">
      <alignment horizontal="left"/>
    </xf>
    <xf numFmtId="0" fontId="0" fillId="5" borderId="4" xfId="0" applyFill="1" applyBorder="1" applyAlignment="1">
      <alignment horizontal="left"/>
    </xf>
    <xf numFmtId="0" fontId="7" fillId="5" borderId="0" xfId="0" applyFont="1" applyFill="1"/>
    <xf numFmtId="0" fontId="3" fillId="5" borderId="0" xfId="0" applyFont="1" applyFill="1"/>
    <xf numFmtId="0" fontId="8" fillId="5" borderId="0" xfId="0" applyFont="1" applyFill="1"/>
    <xf numFmtId="2" fontId="0" fillId="5" borderId="8" xfId="0" applyNumberFormat="1" applyFill="1" applyBorder="1" applyAlignment="1">
      <alignment horizontal="center"/>
    </xf>
    <xf numFmtId="2" fontId="0" fillId="5" borderId="6" xfId="0" applyNumberFormat="1" applyFill="1" applyBorder="1" applyAlignment="1">
      <alignment horizontal="center"/>
    </xf>
    <xf numFmtId="0" fontId="0" fillId="0" borderId="0" xfId="0" applyAlignment="1">
      <alignment vertical="top" wrapText="1"/>
    </xf>
    <xf numFmtId="0" fontId="0" fillId="5" borderId="0" xfId="0" applyFill="1" applyBorder="1"/>
    <xf numFmtId="2" fontId="0" fillId="5" borderId="0" xfId="0" applyNumberFormat="1" applyFill="1" applyBorder="1" applyAlignment="1">
      <alignment horizontal="center"/>
    </xf>
    <xf numFmtId="0" fontId="10" fillId="2" borderId="8" xfId="0" applyFont="1" applyFill="1" applyBorder="1" applyAlignment="1">
      <alignment vertical="top" wrapText="1"/>
    </xf>
    <xf numFmtId="0" fontId="6" fillId="2" borderId="8" xfId="1" applyFill="1" applyBorder="1" applyAlignment="1">
      <alignment vertical="top"/>
    </xf>
    <xf numFmtId="0" fontId="12" fillId="5" borderId="0" xfId="1" applyFont="1" applyFill="1" applyBorder="1" applyAlignment="1">
      <alignment horizontal="left"/>
    </xf>
    <xf numFmtId="0" fontId="6" fillId="0" borderId="0" xfId="1" applyAlignment="1">
      <alignment horizontal="left"/>
    </xf>
    <xf numFmtId="0" fontId="0" fillId="2" borderId="5" xfId="0" applyFont="1" applyFill="1" applyBorder="1" applyAlignment="1">
      <alignment horizontal="center" vertical="center" wrapText="1"/>
    </xf>
    <xf numFmtId="0" fontId="10" fillId="2" borderId="8" xfId="0" applyFont="1" applyFill="1" applyBorder="1" applyAlignment="1">
      <alignment horizontal="left"/>
    </xf>
    <xf numFmtId="0" fontId="13" fillId="2" borderId="0" xfId="0" applyFont="1" applyFill="1" applyAlignment="1">
      <alignment horizontal="left" vertical="center" wrapText="1"/>
    </xf>
    <xf numFmtId="0" fontId="0" fillId="5" borderId="0" xfId="0" applyFill="1" applyBorder="1" applyAlignment="1">
      <alignment horizontal="left"/>
    </xf>
    <xf numFmtId="0" fontId="0" fillId="5" borderId="0" xfId="0" applyFill="1" applyBorder="1" applyAlignment="1">
      <alignment horizontal="center"/>
    </xf>
    <xf numFmtId="0" fontId="0" fillId="2" borderId="5" xfId="0" applyFont="1" applyFill="1" applyBorder="1" applyAlignment="1">
      <alignment horizontal="center" vertical="center"/>
    </xf>
    <xf numFmtId="0" fontId="0" fillId="5" borderId="6" xfId="0" applyFill="1" applyBorder="1" applyAlignment="1">
      <alignment horizontal="left"/>
    </xf>
    <xf numFmtId="0" fontId="13" fillId="5" borderId="0" xfId="0" applyFont="1" applyFill="1" applyAlignment="1">
      <alignment horizontal="left" vertical="center" wrapText="1"/>
    </xf>
    <xf numFmtId="0" fontId="0" fillId="2" borderId="6" xfId="0" applyFont="1" applyFill="1" applyBorder="1" applyAlignment="1">
      <alignment horizontal="center" vertical="center" wrapText="1"/>
    </xf>
    <xf numFmtId="0" fontId="0" fillId="2" borderId="2" xfId="0" applyFont="1" applyFill="1" applyBorder="1" applyAlignment="1">
      <alignment horizontal="center" vertical="center" wrapText="1"/>
    </xf>
    <xf numFmtId="165" fontId="0" fillId="5" borderId="3" xfId="0" applyNumberFormat="1" applyFont="1" applyFill="1" applyBorder="1" applyAlignment="1">
      <alignment horizontal="right"/>
    </xf>
    <xf numFmtId="165" fontId="0" fillId="5" borderId="8" xfId="0" applyNumberFormat="1" applyFont="1" applyFill="1" applyBorder="1" applyAlignment="1">
      <alignment horizontal="right"/>
    </xf>
    <xf numFmtId="0" fontId="0" fillId="2" borderId="0"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0" fillId="5" borderId="1" xfId="0" applyFont="1" applyFill="1" applyBorder="1" applyAlignment="1">
      <alignment horizontal="left"/>
    </xf>
    <xf numFmtId="0" fontId="0" fillId="5" borderId="7" xfId="0" applyFont="1" applyFill="1" applyBorder="1" applyAlignment="1">
      <alignment horizontal="left"/>
    </xf>
    <xf numFmtId="0" fontId="0" fillId="5" borderId="4" xfId="0" applyFont="1" applyFill="1" applyBorder="1" applyAlignment="1">
      <alignment horizontal="left"/>
    </xf>
    <xf numFmtId="165" fontId="0" fillId="5" borderId="6" xfId="0" applyNumberFormat="1" applyFont="1" applyFill="1" applyBorder="1" applyAlignment="1">
      <alignment horizontal="right"/>
    </xf>
    <xf numFmtId="165" fontId="0" fillId="5" borderId="2" xfId="0" applyNumberFormat="1" applyFont="1" applyFill="1" applyBorder="1" applyAlignment="1">
      <alignment horizontal="right"/>
    </xf>
    <xf numFmtId="165" fontId="0" fillId="5" borderId="0" xfId="0" applyNumberFormat="1" applyFont="1" applyFill="1" applyBorder="1" applyAlignment="1">
      <alignment horizontal="right"/>
    </xf>
    <xf numFmtId="165" fontId="0" fillId="5" borderId="5" xfId="0" applyNumberFormat="1" applyFont="1" applyFill="1" applyBorder="1" applyAlignment="1">
      <alignment horizontal="right"/>
    </xf>
    <xf numFmtId="0" fontId="0" fillId="5" borderId="0" xfId="0" applyFont="1" applyFill="1"/>
    <xf numFmtId="2" fontId="21" fillId="5" borderId="0" xfId="0" applyNumberFormat="1" applyFont="1" applyFill="1"/>
    <xf numFmtId="0" fontId="0" fillId="5" borderId="0" xfId="0" applyFill="1" applyAlignment="1">
      <alignment vertical="top" wrapText="1"/>
    </xf>
    <xf numFmtId="0" fontId="8" fillId="2" borderId="5" xfId="0" applyFont="1" applyFill="1" applyBorder="1" applyAlignment="1">
      <alignment horizontal="center" vertical="top" wrapText="1"/>
    </xf>
    <xf numFmtId="0" fontId="8" fillId="2" borderId="6" xfId="0" applyFont="1" applyFill="1" applyBorder="1" applyAlignment="1">
      <alignment horizontal="center" vertical="top" wrapText="1"/>
    </xf>
    <xf numFmtId="165" fontId="0" fillId="5" borderId="2" xfId="0" applyNumberFormat="1" applyFill="1" applyBorder="1" applyAlignment="1">
      <alignment horizontal="center" vertical="center"/>
    </xf>
    <xf numFmtId="165" fontId="0" fillId="5" borderId="3" xfId="0" applyNumberFormat="1" applyFill="1" applyBorder="1" applyAlignment="1">
      <alignment horizontal="center" vertical="center"/>
    </xf>
    <xf numFmtId="165" fontId="0" fillId="5" borderId="0" xfId="0" applyNumberFormat="1" applyFill="1" applyBorder="1" applyAlignment="1">
      <alignment horizontal="center" vertical="center"/>
    </xf>
    <xf numFmtId="165" fontId="0" fillId="5" borderId="8" xfId="0" applyNumberFormat="1" applyFill="1" applyBorder="1" applyAlignment="1">
      <alignment horizontal="center" vertical="center"/>
    </xf>
    <xf numFmtId="165" fontId="0" fillId="5" borderId="5" xfId="0" applyNumberFormat="1" applyFill="1" applyBorder="1" applyAlignment="1">
      <alignment horizontal="center" vertical="center"/>
    </xf>
    <xf numFmtId="165" fontId="0" fillId="5" borderId="6" xfId="0" applyNumberFormat="1" applyFill="1" applyBorder="1" applyAlignment="1">
      <alignment horizontal="center" vertical="center"/>
    </xf>
    <xf numFmtId="0" fontId="0" fillId="2" borderId="1" xfId="0" applyFill="1" applyBorder="1" applyAlignment="1">
      <alignment horizontal="left"/>
    </xf>
    <xf numFmtId="165" fontId="0" fillId="2" borderId="3" xfId="0" applyNumberFormat="1" applyFill="1" applyBorder="1" applyAlignment="1">
      <alignment horizontal="center"/>
    </xf>
    <xf numFmtId="165" fontId="0" fillId="2" borderId="0" xfId="0" applyNumberFormat="1" applyFill="1" applyAlignment="1">
      <alignment horizontal="center"/>
    </xf>
    <xf numFmtId="0" fontId="0" fillId="5" borderId="5" xfId="0" applyFill="1" applyBorder="1" applyAlignment="1">
      <alignment horizontal="center"/>
    </xf>
    <xf numFmtId="0" fontId="0" fillId="5" borderId="6" xfId="0" applyFill="1" applyBorder="1" applyAlignment="1">
      <alignment horizontal="center"/>
    </xf>
    <xf numFmtId="0" fontId="47" fillId="5" borderId="0" xfId="0" applyFont="1" applyFill="1"/>
    <xf numFmtId="1" fontId="7" fillId="5" borderId="0" xfId="0" applyNumberFormat="1" applyFont="1" applyFill="1"/>
    <xf numFmtId="0" fontId="0" fillId="2" borderId="4" xfId="0" applyFont="1" applyFill="1" applyBorder="1" applyAlignment="1">
      <alignment horizontal="center" vertical="center"/>
    </xf>
    <xf numFmtId="165" fontId="0" fillId="5" borderId="1" xfId="0" applyNumberFormat="1" applyFill="1" applyBorder="1" applyAlignment="1">
      <alignment horizontal="center"/>
    </xf>
    <xf numFmtId="165" fontId="0" fillId="5" borderId="7" xfId="0" applyNumberFormat="1" applyFill="1" applyBorder="1" applyAlignment="1">
      <alignment horizontal="center"/>
    </xf>
    <xf numFmtId="165" fontId="0" fillId="5" borderId="4" xfId="0" applyNumberFormat="1" applyFill="1" applyBorder="1" applyAlignment="1">
      <alignment horizontal="center"/>
    </xf>
    <xf numFmtId="0" fontId="20" fillId="5" borderId="47" xfId="0" applyFont="1" applyFill="1" applyBorder="1" applyAlignment="1">
      <alignment vertical="top" wrapText="1"/>
    </xf>
    <xf numFmtId="0" fontId="20" fillId="5" borderId="45" xfId="0" applyFont="1" applyFill="1" applyBorder="1" applyAlignment="1">
      <alignment vertical="top" wrapText="1"/>
    </xf>
    <xf numFmtId="0" fontId="0" fillId="4" borderId="46" xfId="0" applyFill="1" applyBorder="1" applyAlignment="1">
      <alignment horizontal="center"/>
    </xf>
    <xf numFmtId="0" fontId="0" fillId="2" borderId="5" xfId="0" applyFont="1" applyFill="1" applyBorder="1" applyAlignment="1">
      <alignment horizontal="center" vertical="center" wrapText="1"/>
    </xf>
    <xf numFmtId="0" fontId="0" fillId="2" borderId="11" xfId="0" applyFont="1" applyFill="1" applyBorder="1" applyAlignment="1">
      <alignment horizontal="center" vertical="center" wrapText="1"/>
    </xf>
    <xf numFmtId="0" fontId="0" fillId="2" borderId="10" xfId="0" applyFont="1" applyFill="1" applyBorder="1" applyAlignment="1">
      <alignment horizontal="center" vertical="center"/>
    </xf>
    <xf numFmtId="0" fontId="13" fillId="5" borderId="0" xfId="0" applyFont="1" applyFill="1" applyAlignment="1">
      <alignment horizontal="left" vertical="center" wrapText="1"/>
    </xf>
    <xf numFmtId="0" fontId="2" fillId="2" borderId="1"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10" xfId="0" applyFont="1" applyFill="1" applyBorder="1" applyAlignment="1">
      <alignment horizontal="center"/>
    </xf>
    <xf numFmtId="0" fontId="2" fillId="2" borderId="10" xfId="0" applyFont="1" applyFill="1" applyBorder="1" applyAlignment="1">
      <alignment horizontal="center" vertical="center" wrapText="1"/>
    </xf>
    <xf numFmtId="0" fontId="0" fillId="2" borderId="11" xfId="0" applyFont="1" applyFill="1" applyBorder="1" applyAlignment="1">
      <alignment horizontal="center" vertical="center" wrapText="1"/>
    </xf>
    <xf numFmtId="0" fontId="2" fillId="2" borderId="3" xfId="0" applyFont="1" applyFill="1" applyBorder="1" applyAlignment="1">
      <alignment horizontal="center"/>
    </xf>
    <xf numFmtId="0" fontId="0" fillId="2" borderId="10" xfId="0" applyFont="1" applyFill="1" applyBorder="1" applyAlignment="1">
      <alignment horizontal="center" vertical="center"/>
    </xf>
    <xf numFmtId="0" fontId="0" fillId="2" borderId="5" xfId="0" applyFont="1" applyFill="1" applyBorder="1" applyAlignment="1">
      <alignment horizontal="center" vertical="center" wrapText="1"/>
    </xf>
    <xf numFmtId="0" fontId="13" fillId="5" borderId="0" xfId="0" applyFont="1" applyFill="1" applyAlignment="1">
      <alignment horizontal="left" vertical="center" wrapText="1"/>
    </xf>
    <xf numFmtId="165" fontId="10" fillId="5" borderId="0" xfId="0" applyNumberFormat="1" applyFont="1" applyFill="1" applyBorder="1" applyAlignment="1">
      <alignment horizontal="left"/>
    </xf>
    <xf numFmtId="2" fontId="0" fillId="5" borderId="0" xfId="0" applyNumberFormat="1" applyFill="1" applyBorder="1" applyAlignment="1">
      <alignment horizontal="left"/>
    </xf>
    <xf numFmtId="2" fontId="0" fillId="5" borderId="0" xfId="0" applyNumberFormat="1" applyFill="1" applyBorder="1" applyAlignment="1">
      <alignment horizontal="right"/>
    </xf>
    <xf numFmtId="2" fontId="0" fillId="5" borderId="0" xfId="0" applyNumberFormat="1" applyFill="1" applyAlignment="1">
      <alignment horizontal="right"/>
    </xf>
    <xf numFmtId="2" fontId="0" fillId="5" borderId="8" xfId="0" applyNumberFormat="1" applyFill="1" applyBorder="1" applyAlignment="1">
      <alignment horizontal="right"/>
    </xf>
    <xf numFmtId="2" fontId="0" fillId="5" borderId="5" xfId="0" applyNumberFormat="1" applyFill="1" applyBorder="1" applyAlignment="1">
      <alignment horizontal="left"/>
    </xf>
    <xf numFmtId="2" fontId="0" fillId="5" borderId="5" xfId="0" applyNumberFormat="1" applyFill="1" applyBorder="1"/>
    <xf numFmtId="2" fontId="0" fillId="5" borderId="6" xfId="0" applyNumberFormat="1" applyFill="1" applyBorder="1"/>
    <xf numFmtId="0" fontId="0" fillId="2" borderId="2" xfId="0" applyFont="1" applyFill="1" applyBorder="1" applyAlignment="1"/>
    <xf numFmtId="0" fontId="0" fillId="2" borderId="3" xfId="0" applyFont="1" applyFill="1" applyBorder="1" applyAlignment="1"/>
    <xf numFmtId="2" fontId="0" fillId="5" borderId="0" xfId="0" applyNumberFormat="1" applyFill="1" applyAlignment="1">
      <alignment horizontal="center"/>
    </xf>
    <xf numFmtId="171" fontId="0" fillId="5" borderId="8" xfId="0" applyNumberFormat="1" applyFill="1" applyBorder="1" applyAlignment="1">
      <alignment horizontal="center"/>
    </xf>
    <xf numFmtId="171" fontId="0" fillId="5" borderId="2" xfId="0" applyNumberFormat="1" applyFill="1" applyBorder="1" applyAlignment="1">
      <alignment horizontal="center"/>
    </xf>
    <xf numFmtId="171" fontId="0" fillId="5" borderId="3" xfId="0" applyNumberFormat="1" applyFill="1" applyBorder="1" applyAlignment="1">
      <alignment horizontal="center"/>
    </xf>
    <xf numFmtId="171" fontId="0" fillId="5" borderId="0" xfId="0" applyNumberFormat="1" applyFill="1" applyBorder="1" applyAlignment="1">
      <alignment horizontal="center"/>
    </xf>
    <xf numFmtId="171" fontId="0" fillId="5" borderId="6" xfId="0" applyNumberFormat="1" applyFill="1" applyBorder="1" applyAlignment="1">
      <alignment horizontal="center"/>
    </xf>
    <xf numFmtId="0" fontId="20" fillId="5" borderId="0" xfId="0" applyFont="1" applyFill="1"/>
    <xf numFmtId="171" fontId="0" fillId="5" borderId="5" xfId="0" applyNumberFormat="1" applyFill="1" applyBorder="1" applyAlignment="1">
      <alignment horizontal="center"/>
    </xf>
    <xf numFmtId="0" fontId="0" fillId="5" borderId="0" xfId="0" applyFill="1" applyAlignment="1">
      <alignment wrapText="1"/>
    </xf>
    <xf numFmtId="172" fontId="0" fillId="5" borderId="8" xfId="59" applyNumberFormat="1" applyFont="1" applyFill="1" applyBorder="1" applyAlignment="1">
      <alignment horizontal="right"/>
    </xf>
    <xf numFmtId="172" fontId="0" fillId="5" borderId="0" xfId="59" applyNumberFormat="1" applyFont="1" applyFill="1" applyBorder="1" applyAlignment="1">
      <alignment horizontal="right"/>
    </xf>
    <xf numFmtId="172" fontId="0" fillId="5" borderId="6" xfId="59" applyNumberFormat="1" applyFont="1" applyFill="1" applyBorder="1" applyAlignment="1">
      <alignment horizontal="right"/>
    </xf>
    <xf numFmtId="172" fontId="0" fillId="5" borderId="5" xfId="59" applyNumberFormat="1" applyFont="1" applyFill="1" applyBorder="1" applyAlignment="1">
      <alignment horizontal="right"/>
    </xf>
    <xf numFmtId="0" fontId="0" fillId="5" borderId="0" xfId="0" applyFill="1" applyAlignment="1">
      <alignment vertical="top"/>
    </xf>
    <xf numFmtId="4" fontId="0" fillId="5" borderId="8" xfId="0" applyNumberFormat="1" applyFill="1" applyBorder="1" applyAlignment="1">
      <alignment horizontal="center"/>
    </xf>
    <xf numFmtId="4" fontId="0" fillId="5" borderId="6" xfId="0" applyNumberFormat="1" applyFill="1" applyBorder="1" applyAlignment="1">
      <alignment horizontal="center"/>
    </xf>
    <xf numFmtId="0" fontId="10" fillId="2" borderId="6" xfId="0" applyFont="1" applyFill="1" applyBorder="1" applyAlignment="1">
      <alignment horizontal="left" wrapText="1"/>
    </xf>
    <xf numFmtId="0" fontId="2" fillId="2" borderId="1"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11" xfId="0" applyFont="1" applyFill="1" applyBorder="1" applyAlignment="1">
      <alignment horizontal="center"/>
    </xf>
    <xf numFmtId="0" fontId="2" fillId="2" borderId="10" xfId="0" applyFont="1" applyFill="1" applyBorder="1" applyAlignment="1">
      <alignment horizontal="center"/>
    </xf>
    <xf numFmtId="0" fontId="46" fillId="5" borderId="1" xfId="0" applyFont="1" applyFill="1" applyBorder="1" applyAlignment="1">
      <alignment horizontal="left" vertical="top" wrapText="1"/>
    </xf>
    <xf numFmtId="0" fontId="0" fillId="5" borderId="2" xfId="0" applyFill="1" applyBorder="1" applyAlignment="1">
      <alignment horizontal="left" vertical="top" wrapText="1"/>
    </xf>
    <xf numFmtId="0" fontId="0" fillId="5" borderId="3" xfId="0" applyFill="1" applyBorder="1" applyAlignment="1">
      <alignment horizontal="left" vertical="top" wrapText="1"/>
    </xf>
    <xf numFmtId="0" fontId="0" fillId="5" borderId="7" xfId="0" applyFill="1" applyBorder="1" applyAlignment="1">
      <alignment horizontal="left" vertical="top" wrapText="1"/>
    </xf>
    <xf numFmtId="0" fontId="0" fillId="5" borderId="0" xfId="0" applyFill="1" applyBorder="1" applyAlignment="1">
      <alignment horizontal="left" vertical="top" wrapText="1"/>
    </xf>
    <xf numFmtId="0" fontId="0" fillId="5" borderId="8" xfId="0" applyFill="1" applyBorder="1" applyAlignment="1">
      <alignment horizontal="left" vertical="top" wrapText="1"/>
    </xf>
    <xf numFmtId="0" fontId="0" fillId="5" borderId="4" xfId="0" applyFill="1" applyBorder="1" applyAlignment="1">
      <alignment horizontal="left" vertical="top" wrapText="1"/>
    </xf>
    <xf numFmtId="0" fontId="0" fillId="5" borderId="5" xfId="0" applyFill="1" applyBorder="1" applyAlignment="1">
      <alignment horizontal="left" vertical="top" wrapText="1"/>
    </xf>
    <xf numFmtId="0" fontId="0" fillId="5" borderId="6" xfId="0" applyFill="1" applyBorder="1" applyAlignment="1">
      <alignment horizontal="left" vertical="top" wrapText="1"/>
    </xf>
    <xf numFmtId="0" fontId="13" fillId="2" borderId="0" xfId="0" applyFont="1" applyFill="1" applyAlignment="1">
      <alignment horizontal="left" vertical="center" wrapText="1"/>
    </xf>
    <xf numFmtId="0" fontId="7" fillId="5" borderId="2" xfId="0" applyFont="1" applyFill="1" applyBorder="1" applyAlignment="1">
      <alignment horizontal="left" vertical="top" wrapText="1"/>
    </xf>
    <xf numFmtId="0" fontId="7" fillId="5" borderId="0" xfId="0" applyFont="1" applyFill="1" applyBorder="1" applyAlignment="1">
      <alignment horizontal="left" vertical="top" wrapText="1"/>
    </xf>
    <xf numFmtId="0" fontId="1" fillId="3" borderId="0" xfId="0" applyFont="1" applyFill="1" applyAlignment="1">
      <alignment horizontal="center" vertical="center"/>
    </xf>
    <xf numFmtId="0" fontId="9" fillId="4" borderId="9" xfId="0" applyFont="1" applyFill="1" applyBorder="1" applyAlignment="1">
      <alignment horizontal="center" vertical="top" wrapText="1"/>
    </xf>
    <xf numFmtId="0" fontId="9" fillId="4" borderId="10" xfId="0" applyFont="1" applyFill="1" applyBorder="1" applyAlignment="1">
      <alignment horizontal="center" vertical="top" wrapText="1"/>
    </xf>
    <xf numFmtId="0" fontId="27" fillId="0" borderId="17" xfId="4" applyFont="1" applyBorder="1" applyAlignment="1">
      <alignment horizontal="left" vertical="top" wrapText="1"/>
    </xf>
    <xf numFmtId="0" fontId="27" fillId="0" borderId="18" xfId="4" applyFont="1" applyBorder="1" applyAlignment="1">
      <alignment horizontal="left" vertical="top" wrapText="1"/>
    </xf>
    <xf numFmtId="0" fontId="11" fillId="2" borderId="9" xfId="2" applyFont="1" applyFill="1" applyBorder="1" applyAlignment="1">
      <alignment horizontal="center"/>
    </xf>
    <xf numFmtId="0" fontId="11" fillId="2" borderId="11" xfId="2" applyFont="1" applyFill="1" applyBorder="1" applyAlignment="1">
      <alignment horizontal="center"/>
    </xf>
    <xf numFmtId="0" fontId="11" fillId="2" borderId="10" xfId="2" applyFont="1" applyFill="1" applyBorder="1" applyAlignment="1">
      <alignment horizontal="center"/>
    </xf>
    <xf numFmtId="0" fontId="11" fillId="2" borderId="1" xfId="2" applyFont="1" applyFill="1" applyBorder="1" applyAlignment="1">
      <alignment horizontal="center" vertical="center" wrapText="1"/>
    </xf>
    <xf numFmtId="0" fontId="11" fillId="2" borderId="4" xfId="2" applyFont="1" applyFill="1" applyBorder="1" applyAlignment="1">
      <alignment horizontal="center" vertical="center" wrapText="1"/>
    </xf>
    <xf numFmtId="0" fontId="16" fillId="2" borderId="11" xfId="2" applyFont="1" applyFill="1" applyBorder="1" applyAlignment="1">
      <alignment horizontal="center"/>
    </xf>
    <xf numFmtId="0" fontId="16" fillId="2" borderId="10" xfId="2" applyFont="1" applyFill="1" applyBorder="1" applyAlignment="1">
      <alignment horizontal="center"/>
    </xf>
    <xf numFmtId="0" fontId="0" fillId="5" borderId="1" xfId="0" applyFill="1" applyBorder="1" applyAlignment="1">
      <alignment horizontal="left" vertical="top" wrapText="1"/>
    </xf>
    <xf numFmtId="0" fontId="16" fillId="2" borderId="9" xfId="2" applyFont="1" applyFill="1" applyBorder="1" applyAlignment="1">
      <alignment horizontal="center"/>
    </xf>
    <xf numFmtId="0" fontId="20" fillId="5" borderId="1" xfId="0" applyFont="1" applyFill="1" applyBorder="1" applyAlignment="1">
      <alignment horizontal="left" vertical="top" wrapText="1"/>
    </xf>
    <xf numFmtId="0" fontId="20" fillId="5" borderId="2" xfId="0" applyFont="1" applyFill="1" applyBorder="1" applyAlignment="1">
      <alignment horizontal="left" vertical="top" wrapText="1"/>
    </xf>
    <xf numFmtId="0" fontId="20" fillId="5" borderId="3" xfId="0" applyFont="1" applyFill="1" applyBorder="1" applyAlignment="1">
      <alignment horizontal="left" vertical="top" wrapText="1"/>
    </xf>
    <xf numFmtId="0" fontId="20" fillId="5" borderId="4" xfId="0" applyFont="1" applyFill="1" applyBorder="1" applyAlignment="1">
      <alignment horizontal="left" vertical="top" wrapText="1"/>
    </xf>
    <xf numFmtId="0" fontId="20" fillId="5" borderId="5" xfId="0" applyFont="1" applyFill="1" applyBorder="1" applyAlignment="1">
      <alignment horizontal="left" vertical="top" wrapText="1"/>
    </xf>
    <xf numFmtId="0" fontId="20" fillId="5" borderId="6" xfId="0" applyFont="1" applyFill="1" applyBorder="1" applyAlignment="1">
      <alignment horizontal="left" vertical="top" wrapText="1"/>
    </xf>
    <xf numFmtId="0" fontId="27" fillId="0" borderId="12" xfId="4" applyFont="1" applyBorder="1" applyAlignment="1">
      <alignment horizontal="left" vertical="top" wrapText="1"/>
    </xf>
    <xf numFmtId="0" fontId="27" fillId="0" borderId="25" xfId="4" applyFont="1" applyBorder="1" applyAlignment="1">
      <alignment horizontal="left" vertical="top" wrapText="1"/>
    </xf>
    <xf numFmtId="0" fontId="26" fillId="0" borderId="0" xfId="4" applyFont="1" applyBorder="1" applyAlignment="1">
      <alignment horizontal="center" vertical="center" wrapText="1"/>
    </xf>
    <xf numFmtId="0" fontId="27" fillId="0" borderId="12" xfId="4" applyFont="1" applyBorder="1" applyAlignment="1">
      <alignment horizontal="left" wrapText="1"/>
    </xf>
    <xf numFmtId="0" fontId="27" fillId="0" borderId="13" xfId="4" applyFont="1" applyBorder="1" applyAlignment="1">
      <alignment horizontal="left" wrapText="1"/>
    </xf>
    <xf numFmtId="0" fontId="27" fillId="0" borderId="17" xfId="4" applyFont="1" applyBorder="1" applyAlignment="1">
      <alignment horizontal="left" wrapText="1"/>
    </xf>
    <xf numFmtId="0" fontId="27" fillId="0" borderId="18" xfId="4" applyFont="1" applyBorder="1" applyAlignment="1">
      <alignment horizontal="left" wrapText="1"/>
    </xf>
    <xf numFmtId="0" fontId="27" fillId="0" borderId="14" xfId="4" applyFont="1" applyBorder="1" applyAlignment="1">
      <alignment horizontal="center" wrapText="1"/>
    </xf>
    <xf numFmtId="0" fontId="27" fillId="0" borderId="15" xfId="4" applyFont="1" applyBorder="1" applyAlignment="1">
      <alignment horizontal="center" wrapText="1"/>
    </xf>
    <xf numFmtId="0" fontId="27" fillId="0" borderId="16" xfId="4" applyFont="1" applyBorder="1" applyAlignment="1">
      <alignment horizontal="center" wrapText="1"/>
    </xf>
    <xf numFmtId="0" fontId="27" fillId="0" borderId="21" xfId="4" applyFont="1" applyBorder="1" applyAlignment="1">
      <alignment horizontal="center" wrapText="1"/>
    </xf>
    <xf numFmtId="0" fontId="2" fillId="2" borderId="7" xfId="0" applyFont="1" applyFill="1" applyBorder="1" applyAlignment="1">
      <alignment horizontal="center" vertical="center"/>
    </xf>
    <xf numFmtId="0" fontId="13" fillId="2" borderId="5" xfId="0" applyFont="1" applyFill="1" applyBorder="1" applyAlignment="1">
      <alignment horizontal="left" vertical="center" wrapText="1"/>
    </xf>
    <xf numFmtId="0" fontId="7" fillId="5" borderId="0" xfId="0" applyFont="1" applyFill="1" applyBorder="1" applyAlignment="1">
      <alignment horizontal="left" wrapText="1"/>
    </xf>
    <xf numFmtId="0" fontId="7" fillId="5" borderId="0" xfId="0" applyFont="1" applyFill="1" applyAlignment="1">
      <alignment horizontal="left" wrapText="1"/>
    </xf>
    <xf numFmtId="0" fontId="7" fillId="5" borderId="0" xfId="0" applyFont="1" applyFill="1" applyAlignment="1">
      <alignment horizontal="left" vertical="top" wrapText="1"/>
    </xf>
    <xf numFmtId="0" fontId="2" fillId="2" borderId="1" xfId="0" applyFont="1" applyFill="1" applyBorder="1" applyAlignment="1">
      <alignment horizontal="left" vertical="center"/>
    </xf>
    <xf numFmtId="0" fontId="2" fillId="2" borderId="4" xfId="0" applyFont="1" applyFill="1" applyBorder="1" applyAlignment="1">
      <alignment horizontal="left" vertical="center"/>
    </xf>
    <xf numFmtId="0" fontId="10" fillId="5" borderId="7" xfId="0" applyFont="1" applyFill="1" applyBorder="1" applyAlignment="1">
      <alignment horizontal="left" vertical="top" wrapText="1"/>
    </xf>
    <xf numFmtId="0" fontId="2" fillId="2" borderId="11"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0" fillId="2" borderId="11" xfId="0" applyFill="1" applyBorder="1" applyAlignment="1">
      <alignment horizontal="center"/>
    </xf>
    <xf numFmtId="0" fontId="2" fillId="2" borderId="2" xfId="0" applyFont="1" applyFill="1" applyBorder="1" applyAlignment="1">
      <alignment horizontal="center"/>
    </xf>
    <xf numFmtId="0" fontId="0" fillId="2" borderId="10" xfId="0" applyFill="1" applyBorder="1" applyAlignment="1">
      <alignment horizontal="center"/>
    </xf>
    <xf numFmtId="0" fontId="2" fillId="2" borderId="1"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7" fillId="5" borderId="2" xfId="0" applyFont="1" applyFill="1" applyBorder="1" applyAlignment="1">
      <alignment horizontal="left" wrapText="1"/>
    </xf>
    <xf numFmtId="0" fontId="10" fillId="5" borderId="1" xfId="0" applyFont="1" applyFill="1" applyBorder="1" applyAlignment="1">
      <alignment horizontal="left" vertical="top" wrapText="1"/>
    </xf>
    <xf numFmtId="0" fontId="10" fillId="5" borderId="2" xfId="0" applyFont="1" applyFill="1" applyBorder="1" applyAlignment="1">
      <alignment horizontal="left" vertical="top" wrapText="1"/>
    </xf>
    <xf numFmtId="0" fontId="10" fillId="5" borderId="3" xfId="0" applyFont="1" applyFill="1" applyBorder="1" applyAlignment="1">
      <alignment horizontal="left" vertical="top" wrapText="1"/>
    </xf>
    <xf numFmtId="0" fontId="10" fillId="5" borderId="0" xfId="0" applyFont="1" applyFill="1" applyBorder="1" applyAlignment="1">
      <alignment horizontal="left" vertical="top" wrapText="1"/>
    </xf>
    <xf numFmtId="0" fontId="10" fillId="5" borderId="8" xfId="0" applyFont="1" applyFill="1" applyBorder="1" applyAlignment="1">
      <alignment horizontal="left" vertical="top" wrapText="1"/>
    </xf>
    <xf numFmtId="0" fontId="10" fillId="5" borderId="4" xfId="0" applyFont="1" applyFill="1" applyBorder="1" applyAlignment="1">
      <alignment horizontal="left" vertical="top" wrapText="1"/>
    </xf>
    <xf numFmtId="0" fontId="10" fillId="5" borderId="5" xfId="0" applyFont="1" applyFill="1" applyBorder="1" applyAlignment="1">
      <alignment horizontal="left" vertical="top" wrapText="1"/>
    </xf>
    <xf numFmtId="0" fontId="10" fillId="5" borderId="6" xfId="0" applyFont="1" applyFill="1" applyBorder="1" applyAlignment="1">
      <alignment horizontal="left" vertical="top" wrapText="1"/>
    </xf>
    <xf numFmtId="0" fontId="25" fillId="0" borderId="0" xfId="0" applyFont="1" applyAlignment="1">
      <alignment horizontal="left" wrapText="1"/>
    </xf>
    <xf numFmtId="0" fontId="0" fillId="5" borderId="1" xfId="0" applyFill="1" applyBorder="1" applyAlignment="1">
      <alignment horizontal="left" vertical="center" wrapText="1"/>
    </xf>
    <xf numFmtId="0" fontId="0" fillId="5" borderId="2" xfId="0" applyFill="1" applyBorder="1" applyAlignment="1">
      <alignment horizontal="left" vertical="center" wrapText="1"/>
    </xf>
    <xf numFmtId="0" fontId="0" fillId="5" borderId="3" xfId="0" applyFill="1" applyBorder="1" applyAlignment="1">
      <alignment horizontal="left" vertical="center" wrapText="1"/>
    </xf>
    <xf numFmtId="0" fontId="0" fillId="5" borderId="7" xfId="0" applyFill="1" applyBorder="1" applyAlignment="1">
      <alignment horizontal="left" vertical="center" wrapText="1"/>
    </xf>
    <xf numFmtId="0" fontId="0" fillId="5" borderId="0" xfId="0" applyFill="1" applyBorder="1" applyAlignment="1">
      <alignment horizontal="left" vertical="center" wrapText="1"/>
    </xf>
    <xf numFmtId="0" fontId="0" fillId="5" borderId="8" xfId="0" applyFill="1" applyBorder="1" applyAlignment="1">
      <alignment horizontal="left" vertical="center" wrapText="1"/>
    </xf>
    <xf numFmtId="0" fontId="0" fillId="5" borderId="4" xfId="0" applyFill="1" applyBorder="1" applyAlignment="1">
      <alignment horizontal="left" vertical="center" wrapText="1"/>
    </xf>
    <xf numFmtId="0" fontId="0" fillId="5" borderId="5" xfId="0" applyFill="1" applyBorder="1" applyAlignment="1">
      <alignment horizontal="left" vertical="center" wrapText="1"/>
    </xf>
    <xf numFmtId="0" fontId="0" fillId="5" borderId="6" xfId="0" applyFill="1" applyBorder="1" applyAlignment="1">
      <alignment horizontal="left" vertical="center" wrapText="1"/>
    </xf>
    <xf numFmtId="0" fontId="0" fillId="2" borderId="5" xfId="0" applyFont="1" applyFill="1" applyBorder="1" applyAlignment="1">
      <alignment horizontal="center" vertical="center" wrapText="1"/>
    </xf>
    <xf numFmtId="0" fontId="0" fillId="2" borderId="11" xfId="0" applyFont="1" applyFill="1" applyBorder="1" applyAlignment="1">
      <alignment horizontal="center" vertical="center" wrapText="1"/>
    </xf>
    <xf numFmtId="0" fontId="0" fillId="2" borderId="11" xfId="0" applyFont="1" applyFill="1" applyBorder="1" applyAlignment="1">
      <alignment horizontal="center" vertical="center"/>
    </xf>
    <xf numFmtId="0" fontId="0" fillId="2" borderId="10" xfId="0" applyFont="1" applyFill="1" applyBorder="1" applyAlignment="1">
      <alignment horizontal="center" vertical="center"/>
    </xf>
    <xf numFmtId="0" fontId="46" fillId="5" borderId="2" xfId="0" applyFont="1" applyFill="1" applyBorder="1" applyAlignment="1">
      <alignment horizontal="left" vertical="top" wrapText="1"/>
    </xf>
    <xf numFmtId="0" fontId="46" fillId="5" borderId="3" xfId="0" applyFont="1" applyFill="1" applyBorder="1" applyAlignment="1">
      <alignment horizontal="left" vertical="top" wrapText="1"/>
    </xf>
    <xf numFmtId="0" fontId="46" fillId="5" borderId="7" xfId="0" applyFont="1" applyFill="1" applyBorder="1" applyAlignment="1">
      <alignment horizontal="left" vertical="top" wrapText="1"/>
    </xf>
    <xf numFmtId="0" fontId="46" fillId="5" borderId="0" xfId="0" applyFont="1" applyFill="1" applyBorder="1" applyAlignment="1">
      <alignment horizontal="left" vertical="top" wrapText="1"/>
    </xf>
    <xf numFmtId="0" fontId="46" fillId="5" borderId="8" xfId="0" applyFont="1" applyFill="1" applyBorder="1" applyAlignment="1">
      <alignment horizontal="left" vertical="top" wrapText="1"/>
    </xf>
    <xf numFmtId="0" fontId="46" fillId="5" borderId="4" xfId="0" applyFont="1" applyFill="1" applyBorder="1" applyAlignment="1">
      <alignment horizontal="left" vertical="top" wrapText="1"/>
    </xf>
    <xf numFmtId="0" fontId="46" fillId="5" borderId="5" xfId="0" applyFont="1" applyFill="1" applyBorder="1" applyAlignment="1">
      <alignment horizontal="left" vertical="top" wrapText="1"/>
    </xf>
    <xf numFmtId="0" fontId="46" fillId="5" borderId="6" xfId="0" applyFont="1" applyFill="1" applyBorder="1" applyAlignment="1">
      <alignment horizontal="left" vertical="top" wrapText="1"/>
    </xf>
    <xf numFmtId="0" fontId="13" fillId="2" borderId="0" xfId="0" applyFont="1" applyFill="1" applyAlignment="1">
      <alignment horizontal="left" vertical="top" wrapText="1"/>
    </xf>
    <xf numFmtId="0" fontId="2" fillId="2" borderId="11"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3"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44" xfId="0" applyFont="1" applyFill="1" applyBorder="1" applyAlignment="1">
      <alignment horizontal="center" vertical="center"/>
    </xf>
    <xf numFmtId="0" fontId="2" fillId="2" borderId="45" xfId="0" applyFont="1" applyFill="1" applyBorder="1" applyAlignment="1">
      <alignment horizontal="center" vertical="center"/>
    </xf>
    <xf numFmtId="0" fontId="2" fillId="2" borderId="6" xfId="0" applyFont="1" applyFill="1" applyBorder="1" applyAlignment="1">
      <alignment horizontal="center" vertical="center"/>
    </xf>
    <xf numFmtId="0" fontId="9" fillId="4" borderId="7" xfId="0" applyFont="1" applyFill="1" applyBorder="1" applyAlignment="1">
      <alignment horizontal="left" vertical="top"/>
    </xf>
    <xf numFmtId="0" fontId="2" fillId="2" borderId="6"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7" xfId="0" applyFont="1" applyFill="1" applyBorder="1" applyAlignment="1">
      <alignment horizontal="left" vertical="center"/>
    </xf>
    <xf numFmtId="0" fontId="0" fillId="2" borderId="9" xfId="0" applyFont="1" applyFill="1" applyBorder="1" applyAlignment="1">
      <alignment horizontal="center" vertical="center" wrapText="1"/>
    </xf>
    <xf numFmtId="0" fontId="0" fillId="2" borderId="10" xfId="0" applyFont="1" applyFill="1" applyBorder="1" applyAlignment="1">
      <alignment horizontal="center" vertical="center" wrapText="1"/>
    </xf>
    <xf numFmtId="0" fontId="13" fillId="5" borderId="0" xfId="0" applyFont="1" applyFill="1" applyAlignment="1">
      <alignment horizontal="left" vertical="center" wrapText="1"/>
    </xf>
  </cellXfs>
  <cellStyles count="60">
    <cellStyle name="20% - Accent1" xfId="14" xr:uid="{00000000-0005-0000-0000-000000000000}"/>
    <cellStyle name="20% - Accent2" xfId="18" xr:uid="{00000000-0005-0000-0000-000001000000}"/>
    <cellStyle name="20% - Accent3" xfId="22" xr:uid="{00000000-0005-0000-0000-000002000000}"/>
    <cellStyle name="20% - Accent4" xfId="26" xr:uid="{00000000-0005-0000-0000-000003000000}"/>
    <cellStyle name="20% - Accent5" xfId="30" xr:uid="{00000000-0005-0000-0000-000004000000}"/>
    <cellStyle name="20% - Accent6" xfId="34" xr:uid="{00000000-0005-0000-0000-000005000000}"/>
    <cellStyle name="40% - Accent1" xfId="15" xr:uid="{00000000-0005-0000-0000-000006000000}"/>
    <cellStyle name="40% - Accent2" xfId="19" xr:uid="{00000000-0005-0000-0000-000007000000}"/>
    <cellStyle name="40% - Accent3" xfId="23" xr:uid="{00000000-0005-0000-0000-000008000000}"/>
    <cellStyle name="40% - Accent4" xfId="27" xr:uid="{00000000-0005-0000-0000-000009000000}"/>
    <cellStyle name="40% - Accent5" xfId="31" xr:uid="{00000000-0005-0000-0000-00000A000000}"/>
    <cellStyle name="40% - Accent6" xfId="35" xr:uid="{00000000-0005-0000-0000-00000B000000}"/>
    <cellStyle name="60% - Accent1" xfId="16" xr:uid="{00000000-0005-0000-0000-00000C000000}"/>
    <cellStyle name="60% - Accent2" xfId="20" xr:uid="{00000000-0005-0000-0000-00000D000000}"/>
    <cellStyle name="60% - Accent3" xfId="24" xr:uid="{00000000-0005-0000-0000-00000E000000}"/>
    <cellStyle name="60% - Accent4" xfId="28" xr:uid="{00000000-0005-0000-0000-00000F000000}"/>
    <cellStyle name="60% - Accent5" xfId="32" xr:uid="{00000000-0005-0000-0000-000010000000}"/>
    <cellStyle name="60% - Accent6" xfId="36" xr:uid="{00000000-0005-0000-0000-000011000000}"/>
    <cellStyle name="Accent1" xfId="13" xr:uid="{00000000-0005-0000-0000-000012000000}"/>
    <cellStyle name="Accent2" xfId="17" xr:uid="{00000000-0005-0000-0000-000013000000}"/>
    <cellStyle name="Accent3" xfId="21" xr:uid="{00000000-0005-0000-0000-000014000000}"/>
    <cellStyle name="Accent4" xfId="25" xr:uid="{00000000-0005-0000-0000-000015000000}"/>
    <cellStyle name="Accent5" xfId="29" xr:uid="{00000000-0005-0000-0000-000016000000}"/>
    <cellStyle name="Accent6" xfId="33" xr:uid="{00000000-0005-0000-0000-000017000000}"/>
    <cellStyle name="Bad" xfId="7" xr:uid="{00000000-0005-0000-0000-000018000000}"/>
    <cellStyle name="Calculation" xfId="10" xr:uid="{00000000-0005-0000-0000-000019000000}"/>
    <cellStyle name="Check Cell" xfId="44" builtinId="23" customBuiltin="1"/>
    <cellStyle name="Comma" xfId="59" builtinId="3"/>
    <cellStyle name="Explanatory Text" xfId="11" xr:uid="{00000000-0005-0000-0000-00001C000000}"/>
    <cellStyle name="Good" xfId="45" builtinId="26" customBuiltin="1"/>
    <cellStyle name="Heading 1" xfId="46" builtinId="16" customBuiltin="1"/>
    <cellStyle name="Heading 2" xfId="5" xr:uid="{00000000-0005-0000-0000-00001F000000}"/>
    <cellStyle name="Heading 3" xfId="6" xr:uid="{00000000-0005-0000-0000-000020000000}"/>
    <cellStyle name="Heading 4" xfId="47" builtinId="19" customBuiltin="1"/>
    <cellStyle name="Hyperlink" xfId="1" builtinId="8"/>
    <cellStyle name="Input" xfId="48" builtinId="20" customBuiltin="1"/>
    <cellStyle name="Linked Cell" xfId="49" builtinId="24" customBuiltin="1"/>
    <cellStyle name="Millares 2" xfId="41" xr:uid="{00000000-0005-0000-0000-000025000000}"/>
    <cellStyle name="Millares 2 2" xfId="53" xr:uid="{00000000-0005-0000-0000-000026000000}"/>
    <cellStyle name="Millares 2 3" xfId="57" xr:uid="{00000000-0005-0000-0000-000027000000}"/>
    <cellStyle name="Neutral" xfId="8" builtinId="28" customBuiltin="1"/>
    <cellStyle name="Normal" xfId="0" builtinId="0"/>
    <cellStyle name="Normal 2" xfId="3" xr:uid="{00000000-0005-0000-0000-00002A000000}"/>
    <cellStyle name="Normal 2 2" xfId="42" xr:uid="{00000000-0005-0000-0000-00002B000000}"/>
    <cellStyle name="Normal 2 3" xfId="39" xr:uid="{00000000-0005-0000-0000-00002C000000}"/>
    <cellStyle name="Normal 3" xfId="40" xr:uid="{00000000-0005-0000-0000-00002D000000}"/>
    <cellStyle name="Normal 4" xfId="43" xr:uid="{00000000-0005-0000-0000-00002E000000}"/>
    <cellStyle name="Normal 4 2" xfId="56" xr:uid="{00000000-0005-0000-0000-00002F000000}"/>
    <cellStyle name="Normal 5" xfId="58" xr:uid="{00000000-0005-0000-0000-000030000000}"/>
    <cellStyle name="Normal 6" xfId="54" xr:uid="{00000000-0005-0000-0000-000031000000}"/>
    <cellStyle name="Normal 7" xfId="38" xr:uid="{00000000-0005-0000-0000-000032000000}"/>
    <cellStyle name="Normal_Cuadros finales" xfId="2" xr:uid="{00000000-0005-0000-0000-000033000000}"/>
    <cellStyle name="Normal_Estructura por sexo y edad" xfId="4" xr:uid="{00000000-0005-0000-0000-000034000000}"/>
    <cellStyle name="Notas 2" xfId="55" xr:uid="{00000000-0005-0000-0000-000035000000}"/>
    <cellStyle name="Note" xfId="50" xr:uid="{00000000-0005-0000-0000-000036000000}"/>
    <cellStyle name="Output" xfId="9" xr:uid="{00000000-0005-0000-0000-000037000000}"/>
    <cellStyle name="Title" xfId="51" xr:uid="{00000000-0005-0000-0000-000038000000}"/>
    <cellStyle name="Título 4" xfId="37" xr:uid="{00000000-0005-0000-0000-000039000000}"/>
    <cellStyle name="Total" xfId="12" builtinId="25" customBuiltin="1"/>
    <cellStyle name="Warning Text" xfId="52"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xr9:uid="{00000000-0011-0000-FFFF-FFFF00000000}">
      <tableStyleElement type="wholeTable" dxfId="1"/>
      <tableStyleElement type="headerRow" dxfId="0"/>
    </tableStyle>
  </tableStyles>
  <colors>
    <mruColors>
      <color rgb="FFFF0066"/>
      <color rgb="FFFF7C80"/>
      <color rgb="FFFF66FF"/>
      <color rgb="FFEBDA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customXml" Target="../customXml/item1.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externalLink" Target="externalLinks/externalLink4.xml"/><Relationship Id="rId5" Type="http://schemas.openxmlformats.org/officeDocument/2006/relationships/worksheet" Target="worksheets/sheet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externalLink" Target="externalLinks/externalLink2.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theme" Target="theme/theme1.xml"/><Relationship Id="rId85" Type="http://schemas.openxmlformats.org/officeDocument/2006/relationships/customXml" Target="../customXml/item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externalLink" Target="externalLinks/externalLink3.xml"/><Relationship Id="rId81" Type="http://schemas.openxmlformats.org/officeDocument/2006/relationships/styles" Target="styles.xml"/><Relationship Id="rId86"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1.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61" Type="http://schemas.openxmlformats.org/officeDocument/2006/relationships/worksheet" Target="worksheets/sheet61.xml"/><Relationship Id="rId82"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0002762812543"/>
          <c:y val="0.18703538733261599"/>
          <c:w val="0.88896465314098505"/>
          <c:h val="0.56903506226340905"/>
        </c:manualLayout>
      </c:layout>
      <c:barChart>
        <c:barDir val="bar"/>
        <c:grouping val="clustered"/>
        <c:varyColors val="0"/>
        <c:ser>
          <c:idx val="2"/>
          <c:order val="0"/>
          <c:tx>
            <c:strRef>
              <c:f>'Estructura por sexo y edad'!$J$6</c:f>
              <c:strCache>
                <c:ptCount val="1"/>
                <c:pt idx="0">
                  <c:v>Hombres 1990 </c:v>
                </c:pt>
              </c:strCache>
            </c:strRef>
          </c:tx>
          <c:spPr>
            <a:solidFill>
              <a:schemeClr val="accent1">
                <a:lumMod val="60000"/>
                <a:lumOff val="40000"/>
              </a:schemeClr>
            </a:solidFill>
            <a:ln>
              <a:noFill/>
            </a:ln>
          </c:spPr>
          <c:invertIfNegative val="0"/>
          <c:val>
            <c:numRef>
              <c:f>'Estructura por sexo y edad'!$L$8:$L$23</c:f>
              <c:numCache>
                <c:formatCode>0.0;[Red]0.0</c:formatCode>
                <c:ptCount val="16"/>
                <c:pt idx="0">
                  <c:v>-6.9052095904845148</c:v>
                </c:pt>
                <c:pt idx="1">
                  <c:v>-6.1665988850361924</c:v>
                </c:pt>
                <c:pt idx="2">
                  <c:v>-5.3364169573794387</c:v>
                </c:pt>
                <c:pt idx="3">
                  <c:v>-4.6802005455981117</c:v>
                </c:pt>
                <c:pt idx="4">
                  <c:v>-4.8896853964037001</c:v>
                </c:pt>
                <c:pt idx="5">
                  <c:v>-4.8378258469842894</c:v>
                </c:pt>
                <c:pt idx="6">
                  <c:v>-4.1525931755341761</c:v>
                </c:pt>
                <c:pt idx="7">
                  <c:v>-3.2632563703729134</c:v>
                </c:pt>
                <c:pt idx="8">
                  <c:v>-2.3731603229222511</c:v>
                </c:pt>
                <c:pt idx="9">
                  <c:v>-1.8236339580686989</c:v>
                </c:pt>
                <c:pt idx="10">
                  <c:v>-1.5233041168097563</c:v>
                </c:pt>
                <c:pt idx="11">
                  <c:v>-1.2736784562689647</c:v>
                </c:pt>
                <c:pt idx="12">
                  <c:v>-1.0986235927609218</c:v>
                </c:pt>
                <c:pt idx="13">
                  <c:v>-0.80912120675950117</c:v>
                </c:pt>
                <c:pt idx="14">
                  <c:v>-0.58356022573923783</c:v>
                </c:pt>
                <c:pt idx="15">
                  <c:v>-0.88587069905748317</c:v>
                </c:pt>
              </c:numCache>
            </c:numRef>
          </c:val>
          <c:extLst>
            <c:ext xmlns:c16="http://schemas.microsoft.com/office/drawing/2014/chart" uri="{C3380CC4-5D6E-409C-BE32-E72D297353CC}">
              <c16:uniqueId val="{00000000-908F-41CA-AE4A-11FFD6220E18}"/>
            </c:ext>
          </c:extLst>
        </c:ser>
        <c:ser>
          <c:idx val="0"/>
          <c:order val="1"/>
          <c:tx>
            <c:strRef>
              <c:f>'Estructura por sexo y edad'!$D$6</c:f>
              <c:strCache>
                <c:ptCount val="1"/>
                <c:pt idx="0">
                  <c:v>Hombres 2016</c:v>
                </c:pt>
              </c:strCache>
            </c:strRef>
          </c:tx>
          <c:spPr>
            <a:noFill/>
            <a:ln w="38100">
              <a:solidFill>
                <a:schemeClr val="accent1">
                  <a:lumMod val="50000"/>
                </a:schemeClr>
              </a:solidFill>
            </a:ln>
          </c:spPr>
          <c:invertIfNegative val="0"/>
          <c:cat>
            <c:strRef>
              <c:f>'Estructura por sexo y edad'!$B$8:$B$23</c:f>
              <c:strCache>
                <c:ptCount val="16"/>
                <c:pt idx="0">
                  <c:v>0 a  4 </c:v>
                </c:pt>
                <c:pt idx="1">
                  <c:v>5 a  9 </c:v>
                </c:pt>
                <c:pt idx="2">
                  <c:v>10 a 14 </c:v>
                </c:pt>
                <c:pt idx="3">
                  <c:v>15 a 19 </c:v>
                </c:pt>
                <c:pt idx="4">
                  <c:v>20 a 24 </c:v>
                </c:pt>
                <c:pt idx="5">
                  <c:v>25 a 29 </c:v>
                </c:pt>
                <c:pt idx="6">
                  <c:v>30 a 34 </c:v>
                </c:pt>
                <c:pt idx="7">
                  <c:v>35 a 39 </c:v>
                </c:pt>
                <c:pt idx="8">
                  <c:v>40 a 44 </c:v>
                </c:pt>
                <c:pt idx="9">
                  <c:v>45 a 49 </c:v>
                </c:pt>
                <c:pt idx="10">
                  <c:v>50 a 54 </c:v>
                </c:pt>
                <c:pt idx="11">
                  <c:v>55 a 59 </c:v>
                </c:pt>
                <c:pt idx="12">
                  <c:v>60 a 64 </c:v>
                </c:pt>
                <c:pt idx="13">
                  <c:v>65 a 69 </c:v>
                </c:pt>
                <c:pt idx="14">
                  <c:v>70 a 74 </c:v>
                </c:pt>
                <c:pt idx="15">
                  <c:v>75 y más</c:v>
                </c:pt>
              </c:strCache>
            </c:strRef>
          </c:cat>
          <c:val>
            <c:numRef>
              <c:f>'Estructura por sexo y edad'!$F$8:$F$23</c:f>
              <c:numCache>
                <c:formatCode>0.0;[Red]0.0</c:formatCode>
                <c:ptCount val="16"/>
                <c:pt idx="0">
                  <c:v>-3.8802160653627169</c:v>
                </c:pt>
                <c:pt idx="1">
                  <c:v>-3.8728137654967765</c:v>
                </c:pt>
                <c:pt idx="2">
                  <c:v>-3.8777009192756706</c:v>
                </c:pt>
                <c:pt idx="3">
                  <c:v>-4.2612709217212927</c:v>
                </c:pt>
                <c:pt idx="4">
                  <c:v>-4.6046599318006889</c:v>
                </c:pt>
                <c:pt idx="5">
                  <c:v>-4.7136700439148598</c:v>
                </c:pt>
                <c:pt idx="6">
                  <c:v>-4.4979604823518535</c:v>
                </c:pt>
                <c:pt idx="7">
                  <c:v>-3.7972366928323655</c:v>
                </c:pt>
                <c:pt idx="8">
                  <c:v>-3.1818233868507342</c:v>
                </c:pt>
                <c:pt idx="9">
                  <c:v>-2.9546218569875666</c:v>
                </c:pt>
                <c:pt idx="10">
                  <c:v>-2.8557336742480941</c:v>
                </c:pt>
                <c:pt idx="11">
                  <c:v>-2.4617350172952079</c:v>
                </c:pt>
                <c:pt idx="12">
                  <c:v>-1.9175228387533709</c:v>
                </c:pt>
                <c:pt idx="13">
                  <c:v>-1.3137241911249287</c:v>
                </c:pt>
                <c:pt idx="14">
                  <c:v>-0.91659693781986318</c:v>
                </c:pt>
                <c:pt idx="15">
                  <c:v>-1.3556432925756976</c:v>
                </c:pt>
              </c:numCache>
            </c:numRef>
          </c:val>
          <c:extLst>
            <c:ext xmlns:c16="http://schemas.microsoft.com/office/drawing/2014/chart" uri="{C3380CC4-5D6E-409C-BE32-E72D297353CC}">
              <c16:uniqueId val="{00000001-908F-41CA-AE4A-11FFD6220E18}"/>
            </c:ext>
          </c:extLst>
        </c:ser>
        <c:ser>
          <c:idx val="3"/>
          <c:order val="2"/>
          <c:tx>
            <c:strRef>
              <c:f>'Estructura por sexo y edad'!$K$6</c:f>
              <c:strCache>
                <c:ptCount val="1"/>
                <c:pt idx="0">
                  <c:v>Mujeres 1990</c:v>
                </c:pt>
              </c:strCache>
            </c:strRef>
          </c:tx>
          <c:spPr>
            <a:solidFill>
              <a:srgbClr val="FF7C80"/>
            </a:solidFill>
          </c:spPr>
          <c:invertIfNegative val="0"/>
          <c:val>
            <c:numRef>
              <c:f>'Estructura por sexo y edad'!$M$8:$M$23</c:f>
              <c:numCache>
                <c:formatCode>0.0;[Red]0.0</c:formatCode>
                <c:ptCount val="16"/>
                <c:pt idx="0">
                  <c:v>6.5264137091428616</c:v>
                </c:pt>
                <c:pt idx="1">
                  <c:v>5.8231242754187713</c:v>
                </c:pt>
                <c:pt idx="2">
                  <c:v>5.1144211140659213</c:v>
                </c:pt>
                <c:pt idx="3">
                  <c:v>4.5375290162596684</c:v>
                </c:pt>
                <c:pt idx="4">
                  <c:v>4.7558937007977988</c:v>
                </c:pt>
                <c:pt idx="5">
                  <c:v>4.6980922552004794</c:v>
                </c:pt>
                <c:pt idx="6">
                  <c:v>4.0560043521088449</c:v>
                </c:pt>
                <c:pt idx="7">
                  <c:v>3.234768279253275</c:v>
                </c:pt>
                <c:pt idx="8">
                  <c:v>2.3854072311556065</c:v>
                </c:pt>
                <c:pt idx="9">
                  <c:v>1.8617941357445988</c:v>
                </c:pt>
                <c:pt idx="10">
                  <c:v>1.5544660612094532</c:v>
                </c:pt>
                <c:pt idx="11">
                  <c:v>1.2972149672403459</c:v>
                </c:pt>
                <c:pt idx="12">
                  <c:v>1.1076354686307495</c:v>
                </c:pt>
                <c:pt idx="13">
                  <c:v>0.83486942353043703</c:v>
                </c:pt>
                <c:pt idx="14">
                  <c:v>0.621357287537599</c:v>
                </c:pt>
                <c:pt idx="15">
                  <c:v>0.98826937652343616</c:v>
                </c:pt>
              </c:numCache>
            </c:numRef>
          </c:val>
          <c:extLst>
            <c:ext xmlns:c16="http://schemas.microsoft.com/office/drawing/2014/chart" uri="{C3380CC4-5D6E-409C-BE32-E72D297353CC}">
              <c16:uniqueId val="{00000002-908F-41CA-AE4A-11FFD6220E18}"/>
            </c:ext>
          </c:extLst>
        </c:ser>
        <c:ser>
          <c:idx val="1"/>
          <c:order val="3"/>
          <c:tx>
            <c:strRef>
              <c:f>'Estructura por sexo y edad'!$E$6</c:f>
              <c:strCache>
                <c:ptCount val="1"/>
                <c:pt idx="0">
                  <c:v>Mujeres 2016</c:v>
                </c:pt>
              </c:strCache>
            </c:strRef>
          </c:tx>
          <c:spPr>
            <a:noFill/>
            <a:ln w="38100">
              <a:solidFill>
                <a:srgbClr val="FF0000"/>
              </a:solidFill>
            </a:ln>
          </c:spPr>
          <c:invertIfNegative val="0"/>
          <c:cat>
            <c:strRef>
              <c:f>'Estructura por sexo y edad'!$B$8:$B$23</c:f>
              <c:strCache>
                <c:ptCount val="16"/>
                <c:pt idx="0">
                  <c:v>0 a  4 </c:v>
                </c:pt>
                <c:pt idx="1">
                  <c:v>5 a  9 </c:v>
                </c:pt>
                <c:pt idx="2">
                  <c:v>10 a 14 </c:v>
                </c:pt>
                <c:pt idx="3">
                  <c:v>15 a 19 </c:v>
                </c:pt>
                <c:pt idx="4">
                  <c:v>20 a 24 </c:v>
                </c:pt>
                <c:pt idx="5">
                  <c:v>25 a 29 </c:v>
                </c:pt>
                <c:pt idx="6">
                  <c:v>30 a 34 </c:v>
                </c:pt>
                <c:pt idx="7">
                  <c:v>35 a 39 </c:v>
                </c:pt>
                <c:pt idx="8">
                  <c:v>40 a 44 </c:v>
                </c:pt>
                <c:pt idx="9">
                  <c:v>45 a 49 </c:v>
                </c:pt>
                <c:pt idx="10">
                  <c:v>50 a 54 </c:v>
                </c:pt>
                <c:pt idx="11">
                  <c:v>55 a 59 </c:v>
                </c:pt>
                <c:pt idx="12">
                  <c:v>60 a 64 </c:v>
                </c:pt>
                <c:pt idx="13">
                  <c:v>65 a 69 </c:v>
                </c:pt>
                <c:pt idx="14">
                  <c:v>70 a 74 </c:v>
                </c:pt>
                <c:pt idx="15">
                  <c:v>75 y más</c:v>
                </c:pt>
              </c:strCache>
            </c:strRef>
          </c:cat>
          <c:val>
            <c:numRef>
              <c:f>'Estructura por sexo y edad'!$G$8:$G$23</c:f>
              <c:numCache>
                <c:formatCode>0.0;[Red]0.0</c:formatCode>
                <c:ptCount val="16"/>
                <c:pt idx="0">
                  <c:v>3.6982871650663793</c:v>
                </c:pt>
                <c:pt idx="1">
                  <c:v>3.6792906551894209</c:v>
                </c:pt>
                <c:pt idx="2">
                  <c:v>3.6707227998197278</c:v>
                </c:pt>
                <c:pt idx="3">
                  <c:v>4.0663164274619596</c:v>
                </c:pt>
                <c:pt idx="4">
                  <c:v>4.2899394974451841</c:v>
                </c:pt>
                <c:pt idx="5">
                  <c:v>4.4172099791181534</c:v>
                </c:pt>
                <c:pt idx="6">
                  <c:v>4.2765049366387666</c:v>
                </c:pt>
                <c:pt idx="7">
                  <c:v>3.7394496778568174</c:v>
                </c:pt>
                <c:pt idx="8">
                  <c:v>3.1843385329377805</c:v>
                </c:pt>
                <c:pt idx="9">
                  <c:v>3.0369059858841005</c:v>
                </c:pt>
                <c:pt idx="10">
                  <c:v>2.936157004007057</c:v>
                </c:pt>
                <c:pt idx="11">
                  <c:v>2.5354308424798768</c:v>
                </c:pt>
                <c:pt idx="12">
                  <c:v>1.9946539854227858</c:v>
                </c:pt>
                <c:pt idx="13">
                  <c:v>1.3734537986067319</c:v>
                </c:pt>
                <c:pt idx="14">
                  <c:v>0.98522157414609768</c:v>
                </c:pt>
                <c:pt idx="15">
                  <c:v>1.653187119507473</c:v>
                </c:pt>
              </c:numCache>
            </c:numRef>
          </c:val>
          <c:extLst>
            <c:ext xmlns:c16="http://schemas.microsoft.com/office/drawing/2014/chart" uri="{C3380CC4-5D6E-409C-BE32-E72D297353CC}">
              <c16:uniqueId val="{00000003-908F-41CA-AE4A-11FFD6220E18}"/>
            </c:ext>
          </c:extLst>
        </c:ser>
        <c:dLbls>
          <c:showLegendKey val="0"/>
          <c:showVal val="0"/>
          <c:showCatName val="0"/>
          <c:showSerName val="0"/>
          <c:showPercent val="0"/>
          <c:showBubbleSize val="0"/>
        </c:dLbls>
        <c:gapWidth val="0"/>
        <c:overlap val="99"/>
        <c:axId val="2130308088"/>
        <c:axId val="2130312744"/>
      </c:barChart>
      <c:catAx>
        <c:axId val="2130308088"/>
        <c:scaling>
          <c:orientation val="minMax"/>
        </c:scaling>
        <c:delete val="0"/>
        <c:axPos val="l"/>
        <c:title>
          <c:tx>
            <c:rich>
              <a:bodyPr rot="0" vert="horz"/>
              <a:lstStyle/>
              <a:p>
                <a:pPr>
                  <a:defRPr sz="900"/>
                </a:pPr>
                <a:r>
                  <a:rPr lang="es-CR" sz="800"/>
                  <a:t>Grupos de edades</a:t>
                </a:r>
              </a:p>
            </c:rich>
          </c:tx>
          <c:layout>
            <c:manualLayout>
              <c:xMode val="edge"/>
              <c:yMode val="edge"/>
              <c:x val="1.9293640926463199E-3"/>
              <c:y val="0.13518003279080701"/>
            </c:manualLayout>
          </c:layout>
          <c:overlay val="0"/>
        </c:title>
        <c:numFmt formatCode="General" sourceLinked="0"/>
        <c:majorTickMark val="none"/>
        <c:minorTickMark val="none"/>
        <c:tickLblPos val="low"/>
        <c:txPr>
          <a:bodyPr/>
          <a:lstStyle/>
          <a:p>
            <a:pPr>
              <a:defRPr sz="700"/>
            </a:pPr>
            <a:endParaRPr lang="es-CR"/>
          </a:p>
        </c:txPr>
        <c:crossAx val="2130312744"/>
        <c:crosses val="autoZero"/>
        <c:auto val="1"/>
        <c:lblAlgn val="ctr"/>
        <c:lblOffset val="100"/>
        <c:noMultiLvlLbl val="0"/>
      </c:catAx>
      <c:valAx>
        <c:axId val="2130312744"/>
        <c:scaling>
          <c:orientation val="minMax"/>
          <c:max val="10"/>
          <c:min val="-10"/>
        </c:scaling>
        <c:delete val="0"/>
        <c:axPos val="b"/>
        <c:majorGridlines>
          <c:spPr>
            <a:ln>
              <a:noFill/>
            </a:ln>
          </c:spPr>
        </c:majorGridlines>
        <c:title>
          <c:tx>
            <c:rich>
              <a:bodyPr/>
              <a:lstStyle/>
              <a:p>
                <a:pPr>
                  <a:defRPr sz="800"/>
                </a:pPr>
                <a:r>
                  <a:rPr lang="es-CR" sz="800"/>
                  <a:t>Porcentaje</a:t>
                </a:r>
              </a:p>
            </c:rich>
          </c:tx>
          <c:layout>
            <c:manualLayout>
              <c:xMode val="edge"/>
              <c:yMode val="edge"/>
              <c:x val="0.47250639284288498"/>
              <c:y val="0.81954484190704702"/>
            </c:manualLayout>
          </c:layout>
          <c:overlay val="0"/>
        </c:title>
        <c:numFmt formatCode="0;0" sourceLinked="0"/>
        <c:majorTickMark val="out"/>
        <c:minorTickMark val="none"/>
        <c:tickLblPos val="nextTo"/>
        <c:txPr>
          <a:bodyPr/>
          <a:lstStyle/>
          <a:p>
            <a:pPr>
              <a:defRPr sz="800"/>
            </a:pPr>
            <a:endParaRPr lang="es-CR"/>
          </a:p>
        </c:txPr>
        <c:crossAx val="2130308088"/>
        <c:crosses val="autoZero"/>
        <c:crossBetween val="between"/>
      </c:valAx>
    </c:plotArea>
    <c:legend>
      <c:legendPos val="b"/>
      <c:layout>
        <c:manualLayout>
          <c:xMode val="edge"/>
          <c:yMode val="edge"/>
          <c:x val="7.8929397036780896E-2"/>
          <c:y val="0.87921995008609199"/>
          <c:w val="0.87486070820094797"/>
          <c:h val="5.6004728631441202E-2"/>
        </c:manualLayout>
      </c:layout>
      <c:overlay val="0"/>
      <c:spPr>
        <a:noFill/>
      </c:spPr>
      <c:txPr>
        <a:bodyPr/>
        <a:lstStyle/>
        <a:p>
          <a:pPr>
            <a:defRPr sz="800" b="1"/>
          </a:pPr>
          <a:endParaRPr lang="es-CR"/>
        </a:p>
      </c:txPr>
    </c:legend>
    <c:plotVisOnly val="1"/>
    <c:dispBlanksAs val="gap"/>
    <c:showDLblsOverMax val="0"/>
  </c:chart>
  <c:printSettings>
    <c:headerFooter/>
    <c:pageMargins b="0.75" l="0.7" r="0.7" t="0.75" header="0.3" footer="0.3"/>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0002762812543"/>
          <c:y val="0.18703538733261599"/>
          <c:w val="0.88896465314098505"/>
          <c:h val="0.61162317521310505"/>
        </c:manualLayout>
      </c:layout>
      <c:barChart>
        <c:barDir val="bar"/>
        <c:grouping val="clustered"/>
        <c:varyColors val="0"/>
        <c:ser>
          <c:idx val="0"/>
          <c:order val="0"/>
          <c:tx>
            <c:strRef>
              <c:f>'Estructura por sexo y edad'!$D$6</c:f>
              <c:strCache>
                <c:ptCount val="1"/>
                <c:pt idx="0">
                  <c:v>Hombres 2016</c:v>
                </c:pt>
              </c:strCache>
            </c:strRef>
          </c:tx>
          <c:spPr>
            <a:gradFill flip="none" rotWithShape="1">
              <a:gsLst>
                <a:gs pos="0">
                  <a:schemeClr val="accent1">
                    <a:shade val="30000"/>
                    <a:satMod val="115000"/>
                  </a:schemeClr>
                </a:gs>
                <a:gs pos="50000">
                  <a:schemeClr val="accent1">
                    <a:shade val="67500"/>
                    <a:satMod val="115000"/>
                  </a:schemeClr>
                </a:gs>
                <a:gs pos="100000">
                  <a:schemeClr val="accent1">
                    <a:shade val="100000"/>
                    <a:satMod val="115000"/>
                  </a:schemeClr>
                </a:gs>
              </a:gsLst>
              <a:lin ang="5400000" scaled="1"/>
              <a:tileRect/>
            </a:gradFill>
          </c:spPr>
          <c:invertIfNegative val="0"/>
          <c:cat>
            <c:strRef>
              <c:f>'Estructura por sexo y edad'!$B$8:$B$23</c:f>
              <c:strCache>
                <c:ptCount val="16"/>
                <c:pt idx="0">
                  <c:v>0 a  4 </c:v>
                </c:pt>
                <c:pt idx="1">
                  <c:v>5 a  9 </c:v>
                </c:pt>
                <c:pt idx="2">
                  <c:v>10 a 14 </c:v>
                </c:pt>
                <c:pt idx="3">
                  <c:v>15 a 19 </c:v>
                </c:pt>
                <c:pt idx="4">
                  <c:v>20 a 24 </c:v>
                </c:pt>
                <c:pt idx="5">
                  <c:v>25 a 29 </c:v>
                </c:pt>
                <c:pt idx="6">
                  <c:v>30 a 34 </c:v>
                </c:pt>
                <c:pt idx="7">
                  <c:v>35 a 39 </c:v>
                </c:pt>
                <c:pt idx="8">
                  <c:v>40 a 44 </c:v>
                </c:pt>
                <c:pt idx="9">
                  <c:v>45 a 49 </c:v>
                </c:pt>
                <c:pt idx="10">
                  <c:v>50 a 54 </c:v>
                </c:pt>
                <c:pt idx="11">
                  <c:v>55 a 59 </c:v>
                </c:pt>
                <c:pt idx="12">
                  <c:v>60 a 64 </c:v>
                </c:pt>
                <c:pt idx="13">
                  <c:v>65 a 69 </c:v>
                </c:pt>
                <c:pt idx="14">
                  <c:v>70 a 74 </c:v>
                </c:pt>
                <c:pt idx="15">
                  <c:v>75 y más</c:v>
                </c:pt>
              </c:strCache>
            </c:strRef>
          </c:cat>
          <c:val>
            <c:numRef>
              <c:f>'Estructura por sexo y edad'!$T$8:$T$23</c:f>
              <c:numCache>
                <c:formatCode>0.0;[Red]0.0</c:formatCode>
                <c:ptCount val="16"/>
                <c:pt idx="0">
                  <c:v>-4.0203295804089167</c:v>
                </c:pt>
                <c:pt idx="1">
                  <c:v>-4.0447849600345167</c:v>
                </c:pt>
                <c:pt idx="2">
                  <c:v>-4.5488865828302778</c:v>
                </c:pt>
                <c:pt idx="3">
                  <c:v>-4.6942705601862702</c:v>
                </c:pt>
                <c:pt idx="4">
                  <c:v>-4.7255604280342336</c:v>
                </c:pt>
                <c:pt idx="5">
                  <c:v>-4.2784361203167487</c:v>
                </c:pt>
                <c:pt idx="6">
                  <c:v>-3.7352105394317423</c:v>
                </c:pt>
                <c:pt idx="7">
                  <c:v>-3.2247161130266275</c:v>
                </c:pt>
                <c:pt idx="8">
                  <c:v>-3.1695287829589707</c:v>
                </c:pt>
                <c:pt idx="9">
                  <c:v>-2.9885775709763926</c:v>
                </c:pt>
                <c:pt idx="10">
                  <c:v>-2.6107745009428802</c:v>
                </c:pt>
                <c:pt idx="11">
                  <c:v>-2.029773262366239</c:v>
                </c:pt>
                <c:pt idx="12">
                  <c:v>-1.5210688209717433</c:v>
                </c:pt>
                <c:pt idx="13">
                  <c:v>-1.1538894282090479</c:v>
                </c:pt>
                <c:pt idx="14">
                  <c:v>-0.86284251479410989</c:v>
                </c:pt>
                <c:pt idx="15">
                  <c:v>-1.3500671360611776</c:v>
                </c:pt>
              </c:numCache>
            </c:numRef>
          </c:val>
          <c:extLst>
            <c:ext xmlns:c16="http://schemas.microsoft.com/office/drawing/2014/chart" uri="{C3380CC4-5D6E-409C-BE32-E72D297353CC}">
              <c16:uniqueId val="{00000000-52DC-4FEA-AD92-4F329F177C2E}"/>
            </c:ext>
          </c:extLst>
        </c:ser>
        <c:ser>
          <c:idx val="1"/>
          <c:order val="1"/>
          <c:tx>
            <c:strRef>
              <c:f>'Estructura por sexo y edad'!$E$6</c:f>
              <c:strCache>
                <c:ptCount val="1"/>
                <c:pt idx="0">
                  <c:v>Mujeres 2016</c:v>
                </c:pt>
              </c:strCache>
            </c:strRef>
          </c:tx>
          <c:spPr>
            <a:gradFill flip="none" rotWithShape="1">
              <a:gsLst>
                <a:gs pos="0">
                  <a:srgbClr val="FF0000">
                    <a:shade val="30000"/>
                    <a:satMod val="115000"/>
                  </a:srgbClr>
                </a:gs>
                <a:gs pos="50000">
                  <a:srgbClr val="FF0000">
                    <a:shade val="67500"/>
                    <a:satMod val="115000"/>
                  </a:srgbClr>
                </a:gs>
                <a:gs pos="100000">
                  <a:srgbClr val="FF0000">
                    <a:shade val="100000"/>
                    <a:satMod val="115000"/>
                  </a:srgbClr>
                </a:gs>
              </a:gsLst>
              <a:lin ang="5400000" scaled="1"/>
              <a:tileRect/>
            </a:gradFill>
          </c:spPr>
          <c:invertIfNegative val="0"/>
          <c:cat>
            <c:strRef>
              <c:f>'Estructura por sexo y edad'!$B$8:$B$23</c:f>
              <c:strCache>
                <c:ptCount val="16"/>
                <c:pt idx="0">
                  <c:v>0 a  4 </c:v>
                </c:pt>
                <c:pt idx="1">
                  <c:v>5 a  9 </c:v>
                </c:pt>
                <c:pt idx="2">
                  <c:v>10 a 14 </c:v>
                </c:pt>
                <c:pt idx="3">
                  <c:v>15 a 19 </c:v>
                </c:pt>
                <c:pt idx="4">
                  <c:v>20 a 24 </c:v>
                </c:pt>
                <c:pt idx="5">
                  <c:v>25 a 29 </c:v>
                </c:pt>
                <c:pt idx="6">
                  <c:v>30 a 34 </c:v>
                </c:pt>
                <c:pt idx="7">
                  <c:v>35 a 39 </c:v>
                </c:pt>
                <c:pt idx="8">
                  <c:v>40 a 44 </c:v>
                </c:pt>
                <c:pt idx="9">
                  <c:v>45 a 49 </c:v>
                </c:pt>
                <c:pt idx="10">
                  <c:v>50 a 54 </c:v>
                </c:pt>
                <c:pt idx="11">
                  <c:v>55 a 59 </c:v>
                </c:pt>
                <c:pt idx="12">
                  <c:v>60 a 64 </c:v>
                </c:pt>
                <c:pt idx="13">
                  <c:v>65 a 69 </c:v>
                </c:pt>
                <c:pt idx="14">
                  <c:v>70 a 74 </c:v>
                </c:pt>
                <c:pt idx="15">
                  <c:v>75 y más</c:v>
                </c:pt>
              </c:strCache>
            </c:strRef>
          </c:cat>
          <c:val>
            <c:numRef>
              <c:f>'Estructura por sexo y edad'!$U$8:$U$23</c:f>
              <c:numCache>
                <c:formatCode>0.0;[Red]0.0</c:formatCode>
                <c:ptCount val="16"/>
                <c:pt idx="0">
                  <c:v>3.8536750019527108</c:v>
                </c:pt>
                <c:pt idx="1">
                  <c:v>3.9068631279825334</c:v>
                </c:pt>
                <c:pt idx="2">
                  <c:v>4.4488333947042475</c:v>
                </c:pt>
                <c:pt idx="3">
                  <c:v>4.7246770588082141</c:v>
                </c:pt>
                <c:pt idx="4">
                  <c:v>4.8166869376657475</c:v>
                </c:pt>
                <c:pt idx="5">
                  <c:v>4.5186195635598105</c:v>
                </c:pt>
                <c:pt idx="6">
                  <c:v>4.003499071997382</c:v>
                </c:pt>
                <c:pt idx="7">
                  <c:v>3.4719432635192686</c:v>
                </c:pt>
                <c:pt idx="8">
                  <c:v>3.4072480909926095</c:v>
                </c:pt>
                <c:pt idx="9">
                  <c:v>3.2356187490003978</c:v>
                </c:pt>
                <c:pt idx="10">
                  <c:v>2.8581178842284189</c:v>
                </c:pt>
                <c:pt idx="11">
                  <c:v>2.2378532082110563</c:v>
                </c:pt>
                <c:pt idx="12">
                  <c:v>1.6782155569689463</c:v>
                </c:pt>
                <c:pt idx="13">
                  <c:v>1.2527802884061043</c:v>
                </c:pt>
                <c:pt idx="14">
                  <c:v>0.9516443685676772</c:v>
                </c:pt>
                <c:pt idx="15">
                  <c:v>1.6750075318849798</c:v>
                </c:pt>
              </c:numCache>
            </c:numRef>
          </c:val>
          <c:extLst>
            <c:ext xmlns:c16="http://schemas.microsoft.com/office/drawing/2014/chart" uri="{C3380CC4-5D6E-409C-BE32-E72D297353CC}">
              <c16:uniqueId val="{00000001-52DC-4FEA-AD92-4F329F177C2E}"/>
            </c:ext>
          </c:extLst>
        </c:ser>
        <c:dLbls>
          <c:showLegendKey val="0"/>
          <c:showVal val="0"/>
          <c:showCatName val="0"/>
          <c:showSerName val="0"/>
          <c:showPercent val="0"/>
          <c:showBubbleSize val="0"/>
        </c:dLbls>
        <c:gapWidth val="0"/>
        <c:overlap val="99"/>
        <c:axId val="2130377096"/>
        <c:axId val="2130382440"/>
      </c:barChart>
      <c:catAx>
        <c:axId val="2130377096"/>
        <c:scaling>
          <c:orientation val="minMax"/>
        </c:scaling>
        <c:delete val="0"/>
        <c:axPos val="l"/>
        <c:title>
          <c:tx>
            <c:rich>
              <a:bodyPr rot="0" vert="horz"/>
              <a:lstStyle/>
              <a:p>
                <a:pPr>
                  <a:defRPr sz="900"/>
                </a:pPr>
                <a:r>
                  <a:rPr lang="es-CR" sz="800"/>
                  <a:t>Grupos de edades</a:t>
                </a:r>
              </a:p>
            </c:rich>
          </c:tx>
          <c:layout>
            <c:manualLayout>
              <c:xMode val="edge"/>
              <c:yMode val="edge"/>
              <c:x val="1.9293640926463199E-3"/>
              <c:y val="0.13518003279080701"/>
            </c:manualLayout>
          </c:layout>
          <c:overlay val="0"/>
        </c:title>
        <c:numFmt formatCode="General" sourceLinked="0"/>
        <c:majorTickMark val="none"/>
        <c:minorTickMark val="none"/>
        <c:tickLblPos val="low"/>
        <c:txPr>
          <a:bodyPr/>
          <a:lstStyle/>
          <a:p>
            <a:pPr>
              <a:defRPr sz="700"/>
            </a:pPr>
            <a:endParaRPr lang="es-CR"/>
          </a:p>
        </c:txPr>
        <c:crossAx val="2130382440"/>
        <c:crosses val="autoZero"/>
        <c:auto val="1"/>
        <c:lblAlgn val="ctr"/>
        <c:lblOffset val="100"/>
        <c:noMultiLvlLbl val="0"/>
      </c:catAx>
      <c:valAx>
        <c:axId val="2130382440"/>
        <c:scaling>
          <c:orientation val="minMax"/>
          <c:max val="10"/>
          <c:min val="-10"/>
        </c:scaling>
        <c:delete val="0"/>
        <c:axPos val="b"/>
        <c:majorGridlines>
          <c:spPr>
            <a:ln>
              <a:noFill/>
            </a:ln>
          </c:spPr>
        </c:majorGridlines>
        <c:title>
          <c:tx>
            <c:rich>
              <a:bodyPr/>
              <a:lstStyle/>
              <a:p>
                <a:pPr>
                  <a:defRPr sz="800"/>
                </a:pPr>
                <a:r>
                  <a:rPr lang="es-CR" sz="800"/>
                  <a:t>Porcentaje</a:t>
                </a:r>
              </a:p>
            </c:rich>
          </c:tx>
          <c:overlay val="0"/>
        </c:title>
        <c:numFmt formatCode="0;0" sourceLinked="0"/>
        <c:majorTickMark val="out"/>
        <c:minorTickMark val="none"/>
        <c:tickLblPos val="nextTo"/>
        <c:txPr>
          <a:bodyPr/>
          <a:lstStyle/>
          <a:p>
            <a:pPr>
              <a:defRPr sz="800"/>
            </a:pPr>
            <a:endParaRPr lang="es-CR"/>
          </a:p>
        </c:txPr>
        <c:crossAx val="2130377096"/>
        <c:crosses val="autoZero"/>
        <c:crossBetween val="between"/>
      </c:valAx>
    </c:plotArea>
    <c:legend>
      <c:legendPos val="b"/>
      <c:layout>
        <c:manualLayout>
          <c:xMode val="edge"/>
          <c:yMode val="edge"/>
          <c:x val="0.222598080349445"/>
          <c:y val="0.89887602814656697"/>
          <c:w val="0.65254079736383297"/>
          <c:h val="3.5831498764198201E-2"/>
        </c:manualLayout>
      </c:layout>
      <c:overlay val="0"/>
      <c:spPr>
        <a:noFill/>
      </c:spPr>
      <c:txPr>
        <a:bodyPr/>
        <a:lstStyle/>
        <a:p>
          <a:pPr>
            <a:defRPr sz="800" b="1"/>
          </a:pPr>
          <a:endParaRPr lang="es-CR"/>
        </a:p>
      </c:txPr>
    </c:legend>
    <c:plotVisOnly val="1"/>
    <c:dispBlanksAs val="gap"/>
    <c:showDLblsOverMax val="0"/>
  </c:chart>
  <c:printSettings>
    <c:headerFooter/>
    <c:pageMargins b="0.75" l="0.7" r="0.7" t="0.75" header="0.3" footer="0.3"/>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0002762812543"/>
          <c:y val="0.217420738070392"/>
          <c:w val="0.88896465314098505"/>
          <c:h val="0.58123795971286696"/>
        </c:manualLayout>
      </c:layout>
      <c:barChart>
        <c:barDir val="bar"/>
        <c:grouping val="clustered"/>
        <c:varyColors val="0"/>
        <c:ser>
          <c:idx val="0"/>
          <c:order val="0"/>
          <c:tx>
            <c:strRef>
              <c:f>'Estructura por sexo y edad'!$D$6</c:f>
              <c:strCache>
                <c:ptCount val="1"/>
                <c:pt idx="0">
                  <c:v>Hombres 2016</c:v>
                </c:pt>
              </c:strCache>
            </c:strRef>
          </c:tx>
          <c:spPr>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5400000" scaled="1"/>
              <a:tileRect/>
            </a:gradFill>
          </c:spPr>
          <c:invertIfNegative val="0"/>
          <c:cat>
            <c:strRef>
              <c:f>'Estructura por sexo y edad'!$B$8:$B$23</c:f>
              <c:strCache>
                <c:ptCount val="16"/>
                <c:pt idx="0">
                  <c:v>0 a  4 </c:v>
                </c:pt>
                <c:pt idx="1">
                  <c:v>5 a  9 </c:v>
                </c:pt>
                <c:pt idx="2">
                  <c:v>10 a 14 </c:v>
                </c:pt>
                <c:pt idx="3">
                  <c:v>15 a 19 </c:v>
                </c:pt>
                <c:pt idx="4">
                  <c:v>20 a 24 </c:v>
                </c:pt>
                <c:pt idx="5">
                  <c:v>25 a 29 </c:v>
                </c:pt>
                <c:pt idx="6">
                  <c:v>30 a 34 </c:v>
                </c:pt>
                <c:pt idx="7">
                  <c:v>35 a 39 </c:v>
                </c:pt>
                <c:pt idx="8">
                  <c:v>40 a 44 </c:v>
                </c:pt>
                <c:pt idx="9">
                  <c:v>45 a 49 </c:v>
                </c:pt>
                <c:pt idx="10">
                  <c:v>50 a 54 </c:v>
                </c:pt>
                <c:pt idx="11">
                  <c:v>55 a 59 </c:v>
                </c:pt>
                <c:pt idx="12">
                  <c:v>60 a 64 </c:v>
                </c:pt>
                <c:pt idx="13">
                  <c:v>65 a 69 </c:v>
                </c:pt>
                <c:pt idx="14">
                  <c:v>70 a 74 </c:v>
                </c:pt>
                <c:pt idx="15">
                  <c:v>75 y más</c:v>
                </c:pt>
              </c:strCache>
            </c:strRef>
          </c:cat>
          <c:val>
            <c:numRef>
              <c:f>'Estructura por sexo y edad'!$Z$8:$Z$23</c:f>
              <c:numCache>
                <c:formatCode>0.0</c:formatCode>
                <c:ptCount val="16"/>
                <c:pt idx="0">
                  <c:v>-5.2880265406655278</c:v>
                </c:pt>
                <c:pt idx="1">
                  <c:v>-5.1932384494966177</c:v>
                </c:pt>
                <c:pt idx="2">
                  <c:v>-5.6499447069468181</c:v>
                </c:pt>
                <c:pt idx="3">
                  <c:v>-5.1659509687055678</c:v>
                </c:pt>
                <c:pt idx="4">
                  <c:v>-4.4306251705467554</c:v>
                </c:pt>
                <c:pt idx="5">
                  <c:v>-3.8073216619511983</c:v>
                </c:pt>
                <c:pt idx="6">
                  <c:v>-3.2802424277240805</c:v>
                </c:pt>
                <c:pt idx="7">
                  <c:v>-2.9973143374168809</c:v>
                </c:pt>
                <c:pt idx="8">
                  <c:v>-2.7775783078889544</c:v>
                </c:pt>
                <c:pt idx="9">
                  <c:v>-2.4285857904034236</c:v>
                </c:pt>
                <c:pt idx="10">
                  <c:v>-2.2864036536500594</c:v>
                </c:pt>
                <c:pt idx="11">
                  <c:v>-1.9489006017607606</c:v>
                </c:pt>
                <c:pt idx="12">
                  <c:v>-1.59990808427523</c:v>
                </c:pt>
                <c:pt idx="13">
                  <c:v>-1.2394261011934682</c:v>
                </c:pt>
                <c:pt idx="14">
                  <c:v>-0.88612503410935106</c:v>
                </c:pt>
                <c:pt idx="15">
                  <c:v>-1.5252265578997257</c:v>
                </c:pt>
              </c:numCache>
            </c:numRef>
          </c:val>
          <c:extLst>
            <c:ext xmlns:c16="http://schemas.microsoft.com/office/drawing/2014/chart" uri="{C3380CC4-5D6E-409C-BE32-E72D297353CC}">
              <c16:uniqueId val="{00000000-24FD-4075-B6AA-736758BA2B77}"/>
            </c:ext>
          </c:extLst>
        </c:ser>
        <c:ser>
          <c:idx val="1"/>
          <c:order val="1"/>
          <c:tx>
            <c:strRef>
              <c:f>'Estructura por sexo y edad'!$E$6</c:f>
              <c:strCache>
                <c:ptCount val="1"/>
                <c:pt idx="0">
                  <c:v>Mujeres 2016</c:v>
                </c:pt>
              </c:strCache>
            </c:strRef>
          </c:tx>
          <c:spPr>
            <a:gradFill flip="none" rotWithShape="1">
              <a:gsLst>
                <a:gs pos="0">
                  <a:srgbClr val="FF0000">
                    <a:shade val="30000"/>
                    <a:satMod val="115000"/>
                  </a:srgbClr>
                </a:gs>
                <a:gs pos="50000">
                  <a:srgbClr val="FF0000">
                    <a:shade val="67500"/>
                    <a:satMod val="115000"/>
                  </a:srgbClr>
                </a:gs>
                <a:gs pos="100000">
                  <a:srgbClr val="FF0000">
                    <a:shade val="100000"/>
                    <a:satMod val="115000"/>
                  </a:srgbClr>
                </a:gs>
              </a:gsLst>
              <a:lin ang="2700000" scaled="1"/>
              <a:tileRect/>
            </a:gradFill>
          </c:spPr>
          <c:invertIfNegative val="0"/>
          <c:cat>
            <c:strRef>
              <c:f>'Estructura por sexo y edad'!$B$8:$B$23</c:f>
              <c:strCache>
                <c:ptCount val="16"/>
                <c:pt idx="0">
                  <c:v>0 a  4 </c:v>
                </c:pt>
                <c:pt idx="1">
                  <c:v>5 a  9 </c:v>
                </c:pt>
                <c:pt idx="2">
                  <c:v>10 a 14 </c:v>
                </c:pt>
                <c:pt idx="3">
                  <c:v>15 a 19 </c:v>
                </c:pt>
                <c:pt idx="4">
                  <c:v>20 a 24 </c:v>
                </c:pt>
                <c:pt idx="5">
                  <c:v>25 a 29 </c:v>
                </c:pt>
                <c:pt idx="6">
                  <c:v>30 a 34 </c:v>
                </c:pt>
                <c:pt idx="7">
                  <c:v>35 a 39 </c:v>
                </c:pt>
                <c:pt idx="8">
                  <c:v>40 a 44 </c:v>
                </c:pt>
                <c:pt idx="9">
                  <c:v>45 a 49 </c:v>
                </c:pt>
                <c:pt idx="10">
                  <c:v>50 a 54 </c:v>
                </c:pt>
                <c:pt idx="11">
                  <c:v>55 a 59 </c:v>
                </c:pt>
                <c:pt idx="12">
                  <c:v>60 a 64 </c:v>
                </c:pt>
                <c:pt idx="13">
                  <c:v>65 a 69 </c:v>
                </c:pt>
                <c:pt idx="14">
                  <c:v>70 a 74 </c:v>
                </c:pt>
                <c:pt idx="15">
                  <c:v>75 y más</c:v>
                </c:pt>
              </c:strCache>
            </c:strRef>
          </c:cat>
          <c:val>
            <c:numRef>
              <c:f>'Estructura por sexo y edad'!$AA$8:$AA$23</c:f>
              <c:numCache>
                <c:formatCode>0.0</c:formatCode>
                <c:ptCount val="16"/>
                <c:pt idx="0">
                  <c:v>5.1343549383159317</c:v>
                </c:pt>
                <c:pt idx="1">
                  <c:v>5.194674632696147</c:v>
                </c:pt>
                <c:pt idx="2">
                  <c:v>5.6786683709373964</c:v>
                </c:pt>
                <c:pt idx="3">
                  <c:v>4.9763747863677485</c:v>
                </c:pt>
                <c:pt idx="4">
                  <c:v>4.3602521937698375</c:v>
                </c:pt>
                <c:pt idx="5">
                  <c:v>3.9451952491059759</c:v>
                </c:pt>
                <c:pt idx="6">
                  <c:v>3.4899251748553044</c:v>
                </c:pt>
                <c:pt idx="7">
                  <c:v>2.8881644142526821</c:v>
                </c:pt>
                <c:pt idx="8">
                  <c:v>2.7747059414898962</c:v>
                </c:pt>
                <c:pt idx="9">
                  <c:v>2.3883726608166138</c:v>
                </c:pt>
                <c:pt idx="10">
                  <c:v>2.1700728144882162</c:v>
                </c:pt>
                <c:pt idx="11">
                  <c:v>1.8368783121975041</c:v>
                </c:pt>
                <c:pt idx="12">
                  <c:v>1.4045871691392955</c:v>
                </c:pt>
                <c:pt idx="13">
                  <c:v>1.0211262548650706</c:v>
                </c:pt>
                <c:pt idx="14">
                  <c:v>0.84160335492395411</c:v>
                </c:pt>
                <c:pt idx="15">
                  <c:v>1.3902253371440061</c:v>
                </c:pt>
              </c:numCache>
            </c:numRef>
          </c:val>
          <c:extLst>
            <c:ext xmlns:c16="http://schemas.microsoft.com/office/drawing/2014/chart" uri="{C3380CC4-5D6E-409C-BE32-E72D297353CC}">
              <c16:uniqueId val="{00000001-24FD-4075-B6AA-736758BA2B77}"/>
            </c:ext>
          </c:extLst>
        </c:ser>
        <c:dLbls>
          <c:showLegendKey val="0"/>
          <c:showVal val="0"/>
          <c:showCatName val="0"/>
          <c:showSerName val="0"/>
          <c:showPercent val="0"/>
          <c:showBubbleSize val="0"/>
        </c:dLbls>
        <c:gapWidth val="0"/>
        <c:overlap val="99"/>
        <c:axId val="2081019560"/>
        <c:axId val="2130286392"/>
      </c:barChart>
      <c:catAx>
        <c:axId val="2081019560"/>
        <c:scaling>
          <c:orientation val="minMax"/>
        </c:scaling>
        <c:delete val="0"/>
        <c:axPos val="l"/>
        <c:title>
          <c:tx>
            <c:rich>
              <a:bodyPr rot="0" vert="horz"/>
              <a:lstStyle/>
              <a:p>
                <a:pPr>
                  <a:defRPr sz="900"/>
                </a:pPr>
                <a:r>
                  <a:rPr lang="es-CR" sz="800"/>
                  <a:t>Grupos de edades</a:t>
                </a:r>
              </a:p>
            </c:rich>
          </c:tx>
          <c:layout>
            <c:manualLayout>
              <c:xMode val="edge"/>
              <c:yMode val="edge"/>
              <c:x val="1.9293305681543601E-3"/>
              <c:y val="0.17052145590234999"/>
            </c:manualLayout>
          </c:layout>
          <c:overlay val="0"/>
        </c:title>
        <c:numFmt formatCode="General" sourceLinked="0"/>
        <c:majorTickMark val="none"/>
        <c:minorTickMark val="none"/>
        <c:tickLblPos val="low"/>
        <c:txPr>
          <a:bodyPr/>
          <a:lstStyle/>
          <a:p>
            <a:pPr>
              <a:defRPr sz="700"/>
            </a:pPr>
            <a:endParaRPr lang="es-CR"/>
          </a:p>
        </c:txPr>
        <c:crossAx val="2130286392"/>
        <c:crosses val="autoZero"/>
        <c:auto val="1"/>
        <c:lblAlgn val="ctr"/>
        <c:lblOffset val="100"/>
        <c:noMultiLvlLbl val="0"/>
      </c:catAx>
      <c:valAx>
        <c:axId val="2130286392"/>
        <c:scaling>
          <c:orientation val="minMax"/>
          <c:max val="10"/>
          <c:min val="-10"/>
        </c:scaling>
        <c:delete val="0"/>
        <c:axPos val="b"/>
        <c:majorGridlines>
          <c:spPr>
            <a:ln>
              <a:noFill/>
            </a:ln>
          </c:spPr>
        </c:majorGridlines>
        <c:title>
          <c:tx>
            <c:rich>
              <a:bodyPr/>
              <a:lstStyle/>
              <a:p>
                <a:pPr>
                  <a:defRPr sz="800"/>
                </a:pPr>
                <a:r>
                  <a:rPr lang="es-CR" sz="800"/>
                  <a:t>Porcentaje</a:t>
                </a:r>
              </a:p>
            </c:rich>
          </c:tx>
          <c:overlay val="0"/>
        </c:title>
        <c:numFmt formatCode="0;0" sourceLinked="0"/>
        <c:majorTickMark val="out"/>
        <c:minorTickMark val="none"/>
        <c:tickLblPos val="nextTo"/>
        <c:txPr>
          <a:bodyPr/>
          <a:lstStyle/>
          <a:p>
            <a:pPr>
              <a:defRPr sz="800"/>
            </a:pPr>
            <a:endParaRPr lang="es-CR"/>
          </a:p>
        </c:txPr>
        <c:crossAx val="2081019560"/>
        <c:crosses val="autoZero"/>
        <c:crossBetween val="between"/>
      </c:valAx>
    </c:plotArea>
    <c:legend>
      <c:legendPos val="b"/>
      <c:layout>
        <c:manualLayout>
          <c:xMode val="edge"/>
          <c:yMode val="edge"/>
          <c:x val="0.222598080349445"/>
          <c:y val="0.89887602814656697"/>
          <c:w val="0.65254079736383297"/>
          <c:h val="3.5831498764198201E-2"/>
        </c:manualLayout>
      </c:layout>
      <c:overlay val="0"/>
      <c:spPr>
        <a:noFill/>
      </c:spPr>
      <c:txPr>
        <a:bodyPr/>
        <a:lstStyle/>
        <a:p>
          <a:pPr>
            <a:defRPr sz="800" b="1"/>
          </a:pPr>
          <a:endParaRPr lang="es-CR"/>
        </a:p>
      </c:txPr>
    </c:legend>
    <c:plotVisOnly val="1"/>
    <c:dispBlanksAs val="gap"/>
    <c:showDLblsOverMax val="0"/>
  </c:chart>
  <c:printSettings>
    <c:headerFooter/>
    <c:pageMargins b="0.75" l="0.7" r="0.7" t="0.75" header="0.3" footer="0.3"/>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0002762812543"/>
          <c:y val="0.217420738070392"/>
          <c:w val="0.88896465314098505"/>
          <c:h val="0.58123795971286696"/>
        </c:manualLayout>
      </c:layout>
      <c:barChart>
        <c:barDir val="bar"/>
        <c:grouping val="clustered"/>
        <c:varyColors val="0"/>
        <c:ser>
          <c:idx val="0"/>
          <c:order val="0"/>
          <c:tx>
            <c:strRef>
              <c:f>'Estructura por sexo y edad'!$D$6</c:f>
              <c:strCache>
                <c:ptCount val="1"/>
                <c:pt idx="0">
                  <c:v>Hombres 2016</c:v>
                </c:pt>
              </c:strCache>
            </c:strRef>
          </c:tx>
          <c:spPr>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5400000" scaled="1"/>
              <a:tileRect/>
            </a:gradFill>
          </c:spPr>
          <c:invertIfNegative val="0"/>
          <c:cat>
            <c:strRef>
              <c:f>'Estructura por sexo y edad'!$B$8:$B$23</c:f>
              <c:strCache>
                <c:ptCount val="16"/>
                <c:pt idx="0">
                  <c:v>0 a  4 </c:v>
                </c:pt>
                <c:pt idx="1">
                  <c:v>5 a  9 </c:v>
                </c:pt>
                <c:pt idx="2">
                  <c:v>10 a 14 </c:v>
                </c:pt>
                <c:pt idx="3">
                  <c:v>15 a 19 </c:v>
                </c:pt>
                <c:pt idx="4">
                  <c:v>20 a 24 </c:v>
                </c:pt>
                <c:pt idx="5">
                  <c:v>25 a 29 </c:v>
                </c:pt>
                <c:pt idx="6">
                  <c:v>30 a 34 </c:v>
                </c:pt>
                <c:pt idx="7">
                  <c:v>35 a 39 </c:v>
                </c:pt>
                <c:pt idx="8">
                  <c:v>40 a 44 </c:v>
                </c:pt>
                <c:pt idx="9">
                  <c:v>45 a 49 </c:v>
                </c:pt>
                <c:pt idx="10">
                  <c:v>50 a 54 </c:v>
                </c:pt>
                <c:pt idx="11">
                  <c:v>55 a 59 </c:v>
                </c:pt>
                <c:pt idx="12">
                  <c:v>60 a 64 </c:v>
                </c:pt>
                <c:pt idx="13">
                  <c:v>65 a 69 </c:v>
                </c:pt>
                <c:pt idx="14">
                  <c:v>70 a 74 </c:v>
                </c:pt>
                <c:pt idx="15">
                  <c:v>75 y más</c:v>
                </c:pt>
              </c:strCache>
            </c:strRef>
          </c:cat>
          <c:val>
            <c:numRef>
              <c:f>'Estructura por sexo y edad'!$AG$8:$AG$23</c:f>
              <c:numCache>
                <c:formatCode>0.0</c:formatCode>
                <c:ptCount val="16"/>
                <c:pt idx="0">
                  <c:v>-3.6539019307074274</c:v>
                </c:pt>
                <c:pt idx="1">
                  <c:v>-4.3054446726887274</c:v>
                </c:pt>
                <c:pt idx="2">
                  <c:v>-5.0066230710118793</c:v>
                </c:pt>
                <c:pt idx="3">
                  <c:v>-5.0063240610339168</c:v>
                </c:pt>
                <c:pt idx="4">
                  <c:v>-5.0897478448855837</c:v>
                </c:pt>
                <c:pt idx="5">
                  <c:v>-5.0679201164942871</c:v>
                </c:pt>
                <c:pt idx="6">
                  <c:v>-4.5153496772187287</c:v>
                </c:pt>
                <c:pt idx="7">
                  <c:v>-3.8428762367800213</c:v>
                </c:pt>
                <c:pt idx="8">
                  <c:v>-3.6072563741452055</c:v>
                </c:pt>
                <c:pt idx="9">
                  <c:v>-3.0959493118285359</c:v>
                </c:pt>
                <c:pt idx="10">
                  <c:v>-2.5903234390931624</c:v>
                </c:pt>
                <c:pt idx="11">
                  <c:v>-1.9229331682798254</c:v>
                </c:pt>
                <c:pt idx="12">
                  <c:v>-1.367970649180563</c:v>
                </c:pt>
                <c:pt idx="13">
                  <c:v>-0.96580222882037581</c:v>
                </c:pt>
                <c:pt idx="14">
                  <c:v>-0.69938433845537429</c:v>
                </c:pt>
                <c:pt idx="15">
                  <c:v>-1.0013844161979686</c:v>
                </c:pt>
              </c:numCache>
            </c:numRef>
          </c:val>
          <c:extLst>
            <c:ext xmlns:c16="http://schemas.microsoft.com/office/drawing/2014/chart" uri="{C3380CC4-5D6E-409C-BE32-E72D297353CC}">
              <c16:uniqueId val="{00000000-4FEB-4C49-901F-4C6D5E973E29}"/>
            </c:ext>
          </c:extLst>
        </c:ser>
        <c:ser>
          <c:idx val="1"/>
          <c:order val="1"/>
          <c:tx>
            <c:strRef>
              <c:f>'Estructura por sexo y edad'!$E$6</c:f>
              <c:strCache>
                <c:ptCount val="1"/>
                <c:pt idx="0">
                  <c:v>Mujeres 2016</c:v>
                </c:pt>
              </c:strCache>
            </c:strRef>
          </c:tx>
          <c:spPr>
            <a:gradFill flip="none" rotWithShape="1">
              <a:gsLst>
                <a:gs pos="0">
                  <a:srgbClr val="FF0000">
                    <a:shade val="30000"/>
                    <a:satMod val="115000"/>
                  </a:srgbClr>
                </a:gs>
                <a:gs pos="50000">
                  <a:srgbClr val="FF0000">
                    <a:shade val="67500"/>
                    <a:satMod val="115000"/>
                  </a:srgbClr>
                </a:gs>
                <a:gs pos="100000">
                  <a:srgbClr val="FF0000">
                    <a:shade val="100000"/>
                    <a:satMod val="115000"/>
                  </a:srgbClr>
                </a:gs>
              </a:gsLst>
              <a:lin ang="2700000" scaled="1"/>
              <a:tileRect/>
            </a:gradFill>
          </c:spPr>
          <c:invertIfNegative val="0"/>
          <c:cat>
            <c:strRef>
              <c:f>'Estructura por sexo y edad'!$B$8:$B$23</c:f>
              <c:strCache>
                <c:ptCount val="16"/>
                <c:pt idx="0">
                  <c:v>0 a  4 </c:v>
                </c:pt>
                <c:pt idx="1">
                  <c:v>5 a  9 </c:v>
                </c:pt>
                <c:pt idx="2">
                  <c:v>10 a 14 </c:v>
                </c:pt>
                <c:pt idx="3">
                  <c:v>15 a 19 </c:v>
                </c:pt>
                <c:pt idx="4">
                  <c:v>20 a 24 </c:v>
                </c:pt>
                <c:pt idx="5">
                  <c:v>25 a 29 </c:v>
                </c:pt>
                <c:pt idx="6">
                  <c:v>30 a 34 </c:v>
                </c:pt>
                <c:pt idx="7">
                  <c:v>35 a 39 </c:v>
                </c:pt>
                <c:pt idx="8">
                  <c:v>40 a 44 </c:v>
                </c:pt>
                <c:pt idx="9">
                  <c:v>45 a 49 </c:v>
                </c:pt>
                <c:pt idx="10">
                  <c:v>50 a 54 </c:v>
                </c:pt>
                <c:pt idx="11">
                  <c:v>55 a 59 </c:v>
                </c:pt>
                <c:pt idx="12">
                  <c:v>60 a 64 </c:v>
                </c:pt>
                <c:pt idx="13">
                  <c:v>65 a 69 </c:v>
                </c:pt>
                <c:pt idx="14">
                  <c:v>70 a 74 </c:v>
                </c:pt>
                <c:pt idx="15">
                  <c:v>75 y más</c:v>
                </c:pt>
              </c:strCache>
            </c:strRef>
          </c:cat>
          <c:val>
            <c:numRef>
              <c:f>'Estructura por sexo y edad'!$AH$8:$AH$23</c:f>
              <c:numCache>
                <c:formatCode>0.0</c:formatCode>
                <c:ptCount val="16"/>
                <c:pt idx="0">
                  <c:v>3.3166186755652034</c:v>
                </c:pt>
                <c:pt idx="1">
                  <c:v>3.9959693454970595</c:v>
                </c:pt>
                <c:pt idx="2">
                  <c:v>4.7473814201179891</c:v>
                </c:pt>
                <c:pt idx="3">
                  <c:v>4.8445596629559526</c:v>
                </c:pt>
                <c:pt idx="4">
                  <c:v>4.9803101929511389</c:v>
                </c:pt>
                <c:pt idx="5">
                  <c:v>4.8765537305979896</c:v>
                </c:pt>
                <c:pt idx="6">
                  <c:v>4.2315892081318749</c:v>
                </c:pt>
                <c:pt idx="7">
                  <c:v>3.618917763285761</c:v>
                </c:pt>
                <c:pt idx="8">
                  <c:v>3.1521631876855727</c:v>
                </c:pt>
                <c:pt idx="9">
                  <c:v>2.7801947750996447</c:v>
                </c:pt>
                <c:pt idx="10">
                  <c:v>2.3475273369872354</c:v>
                </c:pt>
                <c:pt idx="11">
                  <c:v>1.7527964908188987</c:v>
                </c:pt>
                <c:pt idx="12">
                  <c:v>1.2232498198464883</c:v>
                </c:pt>
                <c:pt idx="13">
                  <c:v>0.8258655591337084</c:v>
                </c:pt>
                <c:pt idx="14">
                  <c:v>0.60041203574963298</c:v>
                </c:pt>
                <c:pt idx="15">
                  <c:v>0.96669925875426455</c:v>
                </c:pt>
              </c:numCache>
            </c:numRef>
          </c:val>
          <c:extLst>
            <c:ext xmlns:c16="http://schemas.microsoft.com/office/drawing/2014/chart" uri="{C3380CC4-5D6E-409C-BE32-E72D297353CC}">
              <c16:uniqueId val="{00000001-4FEB-4C49-901F-4C6D5E973E29}"/>
            </c:ext>
          </c:extLst>
        </c:ser>
        <c:dLbls>
          <c:showLegendKey val="0"/>
          <c:showVal val="0"/>
          <c:showCatName val="0"/>
          <c:showSerName val="0"/>
          <c:showPercent val="0"/>
          <c:showBubbleSize val="0"/>
        </c:dLbls>
        <c:gapWidth val="0"/>
        <c:overlap val="99"/>
        <c:axId val="2128869416"/>
        <c:axId val="2128864024"/>
      </c:barChart>
      <c:catAx>
        <c:axId val="2128869416"/>
        <c:scaling>
          <c:orientation val="minMax"/>
        </c:scaling>
        <c:delete val="0"/>
        <c:axPos val="l"/>
        <c:title>
          <c:tx>
            <c:rich>
              <a:bodyPr rot="0" vert="horz"/>
              <a:lstStyle/>
              <a:p>
                <a:pPr>
                  <a:defRPr sz="900"/>
                </a:pPr>
                <a:r>
                  <a:rPr lang="es-CR" sz="800"/>
                  <a:t>Grupos de edades</a:t>
                </a:r>
              </a:p>
            </c:rich>
          </c:tx>
          <c:layout>
            <c:manualLayout>
              <c:xMode val="edge"/>
              <c:yMode val="edge"/>
              <c:x val="1.9293305681543601E-3"/>
              <c:y val="0.16730860449672699"/>
            </c:manualLayout>
          </c:layout>
          <c:overlay val="0"/>
        </c:title>
        <c:numFmt formatCode="General" sourceLinked="0"/>
        <c:majorTickMark val="none"/>
        <c:minorTickMark val="none"/>
        <c:tickLblPos val="low"/>
        <c:txPr>
          <a:bodyPr/>
          <a:lstStyle/>
          <a:p>
            <a:pPr>
              <a:defRPr sz="700"/>
            </a:pPr>
            <a:endParaRPr lang="es-CR"/>
          </a:p>
        </c:txPr>
        <c:crossAx val="2128864024"/>
        <c:crosses val="autoZero"/>
        <c:auto val="1"/>
        <c:lblAlgn val="ctr"/>
        <c:lblOffset val="100"/>
        <c:noMultiLvlLbl val="0"/>
      </c:catAx>
      <c:valAx>
        <c:axId val="2128864024"/>
        <c:scaling>
          <c:orientation val="minMax"/>
          <c:max val="10"/>
          <c:min val="-10"/>
        </c:scaling>
        <c:delete val="0"/>
        <c:axPos val="b"/>
        <c:majorGridlines>
          <c:spPr>
            <a:ln>
              <a:noFill/>
            </a:ln>
          </c:spPr>
        </c:majorGridlines>
        <c:title>
          <c:tx>
            <c:rich>
              <a:bodyPr/>
              <a:lstStyle/>
              <a:p>
                <a:pPr>
                  <a:defRPr sz="800"/>
                </a:pPr>
                <a:r>
                  <a:rPr lang="es-CR" sz="800"/>
                  <a:t>Porcentaje</a:t>
                </a:r>
              </a:p>
            </c:rich>
          </c:tx>
          <c:overlay val="0"/>
        </c:title>
        <c:numFmt formatCode="0;0" sourceLinked="0"/>
        <c:majorTickMark val="out"/>
        <c:minorTickMark val="none"/>
        <c:tickLblPos val="nextTo"/>
        <c:txPr>
          <a:bodyPr/>
          <a:lstStyle/>
          <a:p>
            <a:pPr>
              <a:defRPr sz="800"/>
            </a:pPr>
            <a:endParaRPr lang="es-CR"/>
          </a:p>
        </c:txPr>
        <c:crossAx val="2128869416"/>
        <c:crosses val="autoZero"/>
        <c:crossBetween val="between"/>
      </c:valAx>
    </c:plotArea>
    <c:legend>
      <c:legendPos val="b"/>
      <c:layout>
        <c:manualLayout>
          <c:xMode val="edge"/>
          <c:yMode val="edge"/>
          <c:x val="0.222598080349445"/>
          <c:y val="0.89887602814656697"/>
          <c:w val="0.65254079736383297"/>
          <c:h val="3.5831498764198201E-2"/>
        </c:manualLayout>
      </c:layout>
      <c:overlay val="0"/>
      <c:spPr>
        <a:noFill/>
      </c:spPr>
      <c:txPr>
        <a:bodyPr/>
        <a:lstStyle/>
        <a:p>
          <a:pPr>
            <a:defRPr sz="800" b="1"/>
          </a:pPr>
          <a:endParaRPr lang="es-CR"/>
        </a:p>
      </c:txPr>
    </c:legend>
    <c:plotVisOnly val="1"/>
    <c:dispBlanksAs val="gap"/>
    <c:showDLblsOverMax val="0"/>
  </c:chart>
  <c:printSettings>
    <c:headerFooter/>
    <c:pageMargins b="0.75" l="0.7" r="0.7" t="0.75" header="0.3" footer="0.3"/>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0002762812543"/>
          <c:y val="0.217420738070392"/>
          <c:w val="0.88896465314098505"/>
          <c:h val="0.58123795971286696"/>
        </c:manualLayout>
      </c:layout>
      <c:barChart>
        <c:barDir val="bar"/>
        <c:grouping val="clustered"/>
        <c:varyColors val="0"/>
        <c:ser>
          <c:idx val="0"/>
          <c:order val="0"/>
          <c:tx>
            <c:strRef>
              <c:f>'Estructura por sexo y edad'!$D$6</c:f>
              <c:strCache>
                <c:ptCount val="1"/>
                <c:pt idx="0">
                  <c:v>Hombres 2016</c:v>
                </c:pt>
              </c:strCache>
            </c:strRef>
          </c:tx>
          <c:spPr>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2700000" scaled="1"/>
              <a:tileRect/>
            </a:gradFill>
          </c:spPr>
          <c:invertIfNegative val="0"/>
          <c:cat>
            <c:strRef>
              <c:f>'Estructura por sexo y edad'!$B$8:$B$23</c:f>
              <c:strCache>
                <c:ptCount val="16"/>
                <c:pt idx="0">
                  <c:v>0 a  4 </c:v>
                </c:pt>
                <c:pt idx="1">
                  <c:v>5 a  9 </c:v>
                </c:pt>
                <c:pt idx="2">
                  <c:v>10 a 14 </c:v>
                </c:pt>
                <c:pt idx="3">
                  <c:v>15 a 19 </c:v>
                </c:pt>
                <c:pt idx="4">
                  <c:v>20 a 24 </c:v>
                </c:pt>
                <c:pt idx="5">
                  <c:v>25 a 29 </c:v>
                </c:pt>
                <c:pt idx="6">
                  <c:v>30 a 34 </c:v>
                </c:pt>
                <c:pt idx="7">
                  <c:v>35 a 39 </c:v>
                </c:pt>
                <c:pt idx="8">
                  <c:v>40 a 44 </c:v>
                </c:pt>
                <c:pt idx="9">
                  <c:v>45 a 49 </c:v>
                </c:pt>
                <c:pt idx="10">
                  <c:v>50 a 54 </c:v>
                </c:pt>
                <c:pt idx="11">
                  <c:v>55 a 59 </c:v>
                </c:pt>
                <c:pt idx="12">
                  <c:v>60 a 64 </c:v>
                </c:pt>
                <c:pt idx="13">
                  <c:v>65 a 69 </c:v>
                </c:pt>
                <c:pt idx="14">
                  <c:v>70 a 74 </c:v>
                </c:pt>
                <c:pt idx="15">
                  <c:v>75 y más</c:v>
                </c:pt>
              </c:strCache>
            </c:strRef>
          </c:cat>
          <c:val>
            <c:numRef>
              <c:f>'Estructura por sexo y edad'!$AM$8:$AM$23</c:f>
              <c:numCache>
                <c:formatCode>0.0</c:formatCode>
                <c:ptCount val="16"/>
                <c:pt idx="0">
                  <c:v>-3.9413300240552527</c:v>
                </c:pt>
                <c:pt idx="1">
                  <c:v>-4.0003800432697307</c:v>
                </c:pt>
                <c:pt idx="2">
                  <c:v>-4.5019203862428583</c:v>
                </c:pt>
                <c:pt idx="3">
                  <c:v>-4.6805831859515621</c:v>
                </c:pt>
                <c:pt idx="4">
                  <c:v>-4.7138369720530191</c:v>
                </c:pt>
                <c:pt idx="5">
                  <c:v>-4.224478183605485</c:v>
                </c:pt>
                <c:pt idx="6">
                  <c:v>-3.6815895575149837</c:v>
                </c:pt>
                <c:pt idx="7">
                  <c:v>-3.1775810564353644</c:v>
                </c:pt>
                <c:pt idx="8">
                  <c:v>-3.1416202582171087</c:v>
                </c:pt>
                <c:pt idx="9">
                  <c:v>-2.9946188845411563</c:v>
                </c:pt>
                <c:pt idx="10">
                  <c:v>-2.6180522676268954</c:v>
                </c:pt>
                <c:pt idx="11">
                  <c:v>-2.0363631345289481</c:v>
                </c:pt>
                <c:pt idx="12">
                  <c:v>-1.5306295767082307</c:v>
                </c:pt>
                <c:pt idx="13">
                  <c:v>-1.1642009855647253</c:v>
                </c:pt>
                <c:pt idx="14">
                  <c:v>-0.87290525032961852</c:v>
                </c:pt>
                <c:pt idx="15">
                  <c:v>-1.3680761530279257</c:v>
                </c:pt>
              </c:numCache>
            </c:numRef>
          </c:val>
          <c:extLst>
            <c:ext xmlns:c16="http://schemas.microsoft.com/office/drawing/2014/chart" uri="{C3380CC4-5D6E-409C-BE32-E72D297353CC}">
              <c16:uniqueId val="{00000000-8344-41C8-B0D7-5ABFDB2FF51F}"/>
            </c:ext>
          </c:extLst>
        </c:ser>
        <c:ser>
          <c:idx val="1"/>
          <c:order val="1"/>
          <c:tx>
            <c:strRef>
              <c:f>'Estructura por sexo y edad'!$E$6</c:f>
              <c:strCache>
                <c:ptCount val="1"/>
                <c:pt idx="0">
                  <c:v>Mujeres 2016</c:v>
                </c:pt>
              </c:strCache>
            </c:strRef>
          </c:tx>
          <c:spPr>
            <a:gradFill flip="none" rotWithShape="1">
              <a:gsLst>
                <a:gs pos="0">
                  <a:srgbClr val="FF0000">
                    <a:shade val="30000"/>
                    <a:satMod val="115000"/>
                  </a:srgbClr>
                </a:gs>
                <a:gs pos="50000">
                  <a:srgbClr val="FF0000">
                    <a:shade val="67500"/>
                    <a:satMod val="115000"/>
                  </a:srgbClr>
                </a:gs>
                <a:gs pos="100000">
                  <a:srgbClr val="FF0000">
                    <a:shade val="100000"/>
                    <a:satMod val="115000"/>
                  </a:srgbClr>
                </a:gs>
              </a:gsLst>
              <a:lin ang="5400000" scaled="1"/>
              <a:tileRect/>
            </a:gradFill>
          </c:spPr>
          <c:invertIfNegative val="0"/>
          <c:cat>
            <c:strRef>
              <c:f>'Estructura por sexo y edad'!$B$8:$B$23</c:f>
              <c:strCache>
                <c:ptCount val="16"/>
                <c:pt idx="0">
                  <c:v>0 a  4 </c:v>
                </c:pt>
                <c:pt idx="1">
                  <c:v>5 a  9 </c:v>
                </c:pt>
                <c:pt idx="2">
                  <c:v>10 a 14 </c:v>
                </c:pt>
                <c:pt idx="3">
                  <c:v>15 a 19 </c:v>
                </c:pt>
                <c:pt idx="4">
                  <c:v>20 a 24 </c:v>
                </c:pt>
                <c:pt idx="5">
                  <c:v>25 a 29 </c:v>
                </c:pt>
                <c:pt idx="6">
                  <c:v>30 a 34 </c:v>
                </c:pt>
                <c:pt idx="7">
                  <c:v>35 a 39 </c:v>
                </c:pt>
                <c:pt idx="8">
                  <c:v>40 a 44 </c:v>
                </c:pt>
                <c:pt idx="9">
                  <c:v>45 a 49 </c:v>
                </c:pt>
                <c:pt idx="10">
                  <c:v>50 a 54 </c:v>
                </c:pt>
                <c:pt idx="11">
                  <c:v>55 a 59 </c:v>
                </c:pt>
                <c:pt idx="12">
                  <c:v>60 a 64 </c:v>
                </c:pt>
                <c:pt idx="13">
                  <c:v>65 a 69 </c:v>
                </c:pt>
                <c:pt idx="14">
                  <c:v>70 a 74 </c:v>
                </c:pt>
                <c:pt idx="15">
                  <c:v>75 y más</c:v>
                </c:pt>
              </c:strCache>
            </c:strRef>
          </c:cat>
          <c:val>
            <c:numRef>
              <c:f>'Estructura por sexo y edad'!$AN$8:$AN$23</c:f>
              <c:numCache>
                <c:formatCode>0.0</c:formatCode>
                <c:ptCount val="16"/>
                <c:pt idx="0">
                  <c:v>3.8011757986747314</c:v>
                </c:pt>
                <c:pt idx="1">
                  <c:v>3.874530519173077</c:v>
                </c:pt>
                <c:pt idx="2">
                  <c:v>4.4158798638638297</c:v>
                </c:pt>
                <c:pt idx="3">
                  <c:v>4.7305567527744223</c:v>
                </c:pt>
                <c:pt idx="4">
                  <c:v>4.8282745823239539</c:v>
                </c:pt>
                <c:pt idx="5">
                  <c:v>4.5137303900857537</c:v>
                </c:pt>
                <c:pt idx="6">
                  <c:v>4.0069352588858997</c:v>
                </c:pt>
                <c:pt idx="7">
                  <c:v>3.483791897647341</c:v>
                </c:pt>
                <c:pt idx="8">
                  <c:v>3.4523693256248955</c:v>
                </c:pt>
                <c:pt idx="9">
                  <c:v>3.3012543551047879</c:v>
                </c:pt>
                <c:pt idx="10">
                  <c:v>2.9212641640428112</c:v>
                </c:pt>
                <c:pt idx="11">
                  <c:v>2.2877437107085155</c:v>
                </c:pt>
                <c:pt idx="12">
                  <c:v>1.7203062002254781</c:v>
                </c:pt>
                <c:pt idx="13">
                  <c:v>1.2932883084677462</c:v>
                </c:pt>
                <c:pt idx="14">
                  <c:v>0.98383966844940218</c:v>
                </c:pt>
                <c:pt idx="15">
                  <c:v>1.7368932842744889</c:v>
                </c:pt>
              </c:numCache>
            </c:numRef>
          </c:val>
          <c:extLst>
            <c:ext xmlns:c16="http://schemas.microsoft.com/office/drawing/2014/chart" uri="{C3380CC4-5D6E-409C-BE32-E72D297353CC}">
              <c16:uniqueId val="{00000001-8344-41C8-B0D7-5ABFDB2FF51F}"/>
            </c:ext>
          </c:extLst>
        </c:ser>
        <c:dLbls>
          <c:showLegendKey val="0"/>
          <c:showVal val="0"/>
          <c:showCatName val="0"/>
          <c:showSerName val="0"/>
          <c:showPercent val="0"/>
          <c:showBubbleSize val="0"/>
        </c:dLbls>
        <c:gapWidth val="0"/>
        <c:overlap val="99"/>
        <c:axId val="2130442152"/>
        <c:axId val="2130447496"/>
      </c:barChart>
      <c:catAx>
        <c:axId val="2130442152"/>
        <c:scaling>
          <c:orientation val="minMax"/>
        </c:scaling>
        <c:delete val="0"/>
        <c:axPos val="l"/>
        <c:title>
          <c:tx>
            <c:rich>
              <a:bodyPr rot="0" vert="horz"/>
              <a:lstStyle/>
              <a:p>
                <a:pPr>
                  <a:defRPr sz="900"/>
                </a:pPr>
                <a:r>
                  <a:rPr lang="es-CR" sz="800"/>
                  <a:t>Grupos de edades</a:t>
                </a:r>
              </a:p>
            </c:rich>
          </c:tx>
          <c:layout>
            <c:manualLayout>
              <c:xMode val="edge"/>
              <c:yMode val="edge"/>
              <c:x val="1.9293305681543601E-3"/>
              <c:y val="0.16730860449672699"/>
            </c:manualLayout>
          </c:layout>
          <c:overlay val="0"/>
        </c:title>
        <c:numFmt formatCode="General" sourceLinked="0"/>
        <c:majorTickMark val="none"/>
        <c:minorTickMark val="none"/>
        <c:tickLblPos val="low"/>
        <c:txPr>
          <a:bodyPr/>
          <a:lstStyle/>
          <a:p>
            <a:pPr>
              <a:defRPr sz="700"/>
            </a:pPr>
            <a:endParaRPr lang="es-CR"/>
          </a:p>
        </c:txPr>
        <c:crossAx val="2130447496"/>
        <c:crosses val="autoZero"/>
        <c:auto val="1"/>
        <c:lblAlgn val="ctr"/>
        <c:lblOffset val="100"/>
        <c:noMultiLvlLbl val="0"/>
      </c:catAx>
      <c:valAx>
        <c:axId val="2130447496"/>
        <c:scaling>
          <c:orientation val="minMax"/>
          <c:max val="10"/>
          <c:min val="-10"/>
        </c:scaling>
        <c:delete val="0"/>
        <c:axPos val="b"/>
        <c:majorGridlines>
          <c:spPr>
            <a:ln>
              <a:noFill/>
            </a:ln>
          </c:spPr>
        </c:majorGridlines>
        <c:title>
          <c:tx>
            <c:rich>
              <a:bodyPr/>
              <a:lstStyle/>
              <a:p>
                <a:pPr>
                  <a:defRPr sz="800"/>
                </a:pPr>
                <a:r>
                  <a:rPr lang="es-CR" sz="800"/>
                  <a:t>Porcentaje</a:t>
                </a:r>
              </a:p>
            </c:rich>
          </c:tx>
          <c:overlay val="0"/>
        </c:title>
        <c:numFmt formatCode="0;0" sourceLinked="0"/>
        <c:majorTickMark val="out"/>
        <c:minorTickMark val="none"/>
        <c:tickLblPos val="nextTo"/>
        <c:txPr>
          <a:bodyPr/>
          <a:lstStyle/>
          <a:p>
            <a:pPr>
              <a:defRPr sz="800"/>
            </a:pPr>
            <a:endParaRPr lang="es-CR"/>
          </a:p>
        </c:txPr>
        <c:crossAx val="2130442152"/>
        <c:crosses val="autoZero"/>
        <c:crossBetween val="between"/>
      </c:valAx>
    </c:plotArea>
    <c:legend>
      <c:legendPos val="b"/>
      <c:layout>
        <c:manualLayout>
          <c:xMode val="edge"/>
          <c:yMode val="edge"/>
          <c:x val="0.222598080349445"/>
          <c:y val="0.89887602814656697"/>
          <c:w val="0.65254079736383297"/>
          <c:h val="3.5831498764198201E-2"/>
        </c:manualLayout>
      </c:layout>
      <c:overlay val="0"/>
      <c:spPr>
        <a:noFill/>
      </c:spPr>
      <c:txPr>
        <a:bodyPr/>
        <a:lstStyle/>
        <a:p>
          <a:pPr>
            <a:defRPr sz="800" b="1"/>
          </a:pPr>
          <a:endParaRPr lang="es-CR"/>
        </a:p>
      </c:txPr>
    </c:legend>
    <c:plotVisOnly val="1"/>
    <c:dispBlanksAs val="gap"/>
    <c:showDLblsOverMax val="0"/>
  </c:chart>
  <c:printSettings>
    <c:headerFooter/>
    <c:pageMargins b="0.75" l="0.7" r="0.7" t="0.75" header="0.3" footer="0.3"/>
    <c:pageSetup/>
  </c:printSettings>
  <c:userShapes r:id="rId1"/>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1" Type="http://schemas.openxmlformats.org/officeDocument/2006/relationships/image" Target="../media/image5.png"/></Relationships>
</file>

<file path=xl/drawings/_rels/drawing12.xml.rels><?xml version="1.0" encoding="UTF-8" standalone="yes"?>
<Relationships xmlns="http://schemas.openxmlformats.org/package/2006/relationships"><Relationship Id="rId1" Type="http://schemas.openxmlformats.org/officeDocument/2006/relationships/image" Target="../media/image6.png"/></Relationships>
</file>

<file path=xl/drawings/_rels/drawing13.xml.rels><?xml version="1.0" encoding="UTF-8" standalone="yes"?>
<Relationships xmlns="http://schemas.openxmlformats.org/package/2006/relationships"><Relationship Id="rId1" Type="http://schemas.openxmlformats.org/officeDocument/2006/relationships/image" Target="../media/image7.png"/></Relationships>
</file>

<file path=xl/drawings/_rels/drawing14.xml.rels><?xml version="1.0" encoding="UTF-8" standalone="yes"?>
<Relationships xmlns="http://schemas.openxmlformats.org/package/2006/relationships"><Relationship Id="rId1" Type="http://schemas.openxmlformats.org/officeDocument/2006/relationships/image" Target="../media/image8.png"/></Relationships>
</file>

<file path=xl/drawings/_rels/drawing15.xml.rels><?xml version="1.0" encoding="UTF-8" standalone="yes"?>
<Relationships xmlns="http://schemas.openxmlformats.org/package/2006/relationships"><Relationship Id="rId1" Type="http://schemas.openxmlformats.org/officeDocument/2006/relationships/image" Target="../media/image9.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2.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3.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4.png"/></Relationships>
</file>

<file path=xl/drawings/_rels/drawing25.xml.rels><?xml version="1.0" encoding="UTF-8" standalone="yes"?>
<Relationships xmlns="http://schemas.openxmlformats.org/package/2006/relationships"><Relationship Id="rId1" Type="http://schemas.openxmlformats.org/officeDocument/2006/relationships/image" Target="../media/image15.png"/></Relationships>
</file>

<file path=xl/drawings/_rels/drawing26.xml.rels><?xml version="1.0" encoding="UTF-8" standalone="yes"?>
<Relationships xmlns="http://schemas.openxmlformats.org/package/2006/relationships"><Relationship Id="rId1" Type="http://schemas.openxmlformats.org/officeDocument/2006/relationships/image" Target="../media/image16.png"/></Relationships>
</file>

<file path=xl/drawings/_rels/drawing27.xml.rels><?xml version="1.0" encoding="UTF-8" standalone="yes"?>
<Relationships xmlns="http://schemas.openxmlformats.org/package/2006/relationships"><Relationship Id="rId1" Type="http://schemas.openxmlformats.org/officeDocument/2006/relationships/image" Target="../media/image17.png"/></Relationships>
</file>

<file path=xl/drawings/_rels/drawing28.xml.rels><?xml version="1.0" encoding="UTF-8" standalone="yes"?>
<Relationships xmlns="http://schemas.openxmlformats.org/package/2006/relationships"><Relationship Id="rId1" Type="http://schemas.openxmlformats.org/officeDocument/2006/relationships/image" Target="../media/image18.png"/></Relationships>
</file>

<file path=xl/drawings/_rels/drawing30.xml.rels><?xml version="1.0" encoding="UTF-8" standalone="yes"?>
<Relationships xmlns="http://schemas.openxmlformats.org/package/2006/relationships"><Relationship Id="rId1" Type="http://schemas.openxmlformats.org/officeDocument/2006/relationships/image" Target="../media/image19.png"/></Relationships>
</file>

<file path=xl/drawings/_rels/drawing31.xml.rels><?xml version="1.0" encoding="UTF-8" standalone="yes"?>
<Relationships xmlns="http://schemas.openxmlformats.org/package/2006/relationships"><Relationship Id="rId1" Type="http://schemas.openxmlformats.org/officeDocument/2006/relationships/image" Target="../media/image20.png"/></Relationships>
</file>

<file path=xl/drawings/_rels/drawing32.xml.rels><?xml version="1.0" encoding="UTF-8" standalone="yes"?>
<Relationships xmlns="http://schemas.openxmlformats.org/package/2006/relationships"><Relationship Id="rId1" Type="http://schemas.openxmlformats.org/officeDocument/2006/relationships/image" Target="../media/image21.png"/></Relationships>
</file>

<file path=xl/drawings/_rels/drawing33.xml.rels><?xml version="1.0" encoding="UTF-8" standalone="yes"?>
<Relationships xmlns="http://schemas.openxmlformats.org/package/2006/relationships"><Relationship Id="rId1" Type="http://schemas.openxmlformats.org/officeDocument/2006/relationships/image" Target="../media/image22.png"/></Relationships>
</file>

<file path=xl/drawings/_rels/drawing34.xml.rels><?xml version="1.0" encoding="UTF-8" standalone="yes"?>
<Relationships xmlns="http://schemas.openxmlformats.org/package/2006/relationships"><Relationship Id="rId1" Type="http://schemas.openxmlformats.org/officeDocument/2006/relationships/image" Target="../media/image23.png"/></Relationships>
</file>

<file path=xl/drawings/_rels/drawing35.xml.rels><?xml version="1.0" encoding="UTF-8" standalone="yes"?>
<Relationships xmlns="http://schemas.openxmlformats.org/package/2006/relationships"><Relationship Id="rId1" Type="http://schemas.openxmlformats.org/officeDocument/2006/relationships/image" Target="../media/image24.png"/></Relationships>
</file>

<file path=xl/drawings/_rels/drawing36.xml.rels><?xml version="1.0" encoding="UTF-8" standalone="yes"?>
<Relationships xmlns="http://schemas.openxmlformats.org/package/2006/relationships"><Relationship Id="rId1" Type="http://schemas.openxmlformats.org/officeDocument/2006/relationships/image" Target="../media/image25.png"/></Relationships>
</file>

<file path=xl/drawings/_rels/drawing37.xml.rels><?xml version="1.0" encoding="UTF-8" standalone="yes"?>
<Relationships xmlns="http://schemas.openxmlformats.org/package/2006/relationships"><Relationship Id="rId1" Type="http://schemas.openxmlformats.org/officeDocument/2006/relationships/image" Target="../media/image26.png"/></Relationships>
</file>

<file path=xl/drawings/drawing1.xml><?xml version="1.0" encoding="utf-8"?>
<xdr:wsDr xmlns:xdr="http://schemas.openxmlformats.org/drawingml/2006/spreadsheetDrawing" xmlns:a="http://schemas.openxmlformats.org/drawingml/2006/main">
  <xdr:twoCellAnchor>
    <xdr:from>
      <xdr:col>0</xdr:col>
      <xdr:colOff>133349</xdr:colOff>
      <xdr:row>25</xdr:row>
      <xdr:rowOff>171450</xdr:rowOff>
    </xdr:from>
    <xdr:to>
      <xdr:col>7</xdr:col>
      <xdr:colOff>381000</xdr:colOff>
      <xdr:row>46</xdr:row>
      <xdr:rowOff>47625</xdr:rowOff>
    </xdr:to>
    <xdr:graphicFrame macro="">
      <xdr:nvGraphicFramePr>
        <xdr:cNvPr id="2" name="3 Gráfico">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15</xdr:col>
      <xdr:colOff>38101</xdr:colOff>
      <xdr:row>25</xdr:row>
      <xdr:rowOff>171450</xdr:rowOff>
    </xdr:from>
    <xdr:to>
      <xdr:col>21</xdr:col>
      <xdr:colOff>485775</xdr:colOff>
      <xdr:row>46</xdr:row>
      <xdr:rowOff>152400</xdr:rowOff>
    </xdr:to>
    <xdr:graphicFrame macro="">
      <xdr:nvGraphicFramePr>
        <xdr:cNvPr id="3" name="3 Gráfico">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21</xdr:col>
      <xdr:colOff>733424</xdr:colOff>
      <xdr:row>26</xdr:row>
      <xdr:rowOff>9525</xdr:rowOff>
    </xdr:from>
    <xdr:to>
      <xdr:col>27</xdr:col>
      <xdr:colOff>609599</xdr:colOff>
      <xdr:row>46</xdr:row>
      <xdr:rowOff>152400</xdr:rowOff>
    </xdr:to>
    <xdr:graphicFrame macro="">
      <xdr:nvGraphicFramePr>
        <xdr:cNvPr id="4" name="3 Gráfico">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28</xdr:col>
      <xdr:colOff>666750</xdr:colOff>
      <xdr:row>26</xdr:row>
      <xdr:rowOff>57150</xdr:rowOff>
    </xdr:from>
    <xdr:to>
      <xdr:col>34</xdr:col>
      <xdr:colOff>542925</xdr:colOff>
      <xdr:row>47</xdr:row>
      <xdr:rowOff>9525</xdr:rowOff>
    </xdr:to>
    <xdr:graphicFrame macro="">
      <xdr:nvGraphicFramePr>
        <xdr:cNvPr id="5" name="3 Gráfico">
          <a:extLst>
            <a:ext uri="{FF2B5EF4-FFF2-40B4-BE49-F238E27FC236}">
              <a16:creationId xmlns:a16="http://schemas.microsoft.com/office/drawing/2014/main" id="{00000000-0008-0000-03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35</xdr:col>
      <xdr:colOff>419100</xdr:colOff>
      <xdr:row>26</xdr:row>
      <xdr:rowOff>76200</xdr:rowOff>
    </xdr:from>
    <xdr:to>
      <xdr:col>41</xdr:col>
      <xdr:colOff>638175</xdr:colOff>
      <xdr:row>47</xdr:row>
      <xdr:rowOff>142875</xdr:rowOff>
    </xdr:to>
    <xdr:graphicFrame macro="">
      <xdr:nvGraphicFramePr>
        <xdr:cNvPr id="6" name="3 Gráfico">
          <a:extLst>
            <a:ext uri="{FF2B5EF4-FFF2-40B4-BE49-F238E27FC236}">
              <a16:creationId xmlns:a16="http://schemas.microsoft.com/office/drawing/2014/main" id="{00000000-0008-0000-03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0.17759</cdr:x>
      <cdr:y>0.07443</cdr:y>
    </cdr:from>
    <cdr:to>
      <cdr:x>0.87949</cdr:x>
      <cdr:y>0.38511</cdr:y>
    </cdr:to>
    <cdr:sp macro="" textlink="">
      <cdr:nvSpPr>
        <cdr:cNvPr id="2" name="1 CuadroTexto"/>
        <cdr:cNvSpPr txBox="1"/>
      </cdr:nvSpPr>
      <cdr:spPr>
        <a:xfrm xmlns:a="http://schemas.openxmlformats.org/drawingml/2006/main">
          <a:off x="800100" y="219075"/>
          <a:ext cx="3162300" cy="9144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es-CR" sz="1100"/>
        </a:p>
      </cdr:txBody>
    </cdr:sp>
  </cdr:relSizeAnchor>
  <cdr:relSizeAnchor xmlns:cdr="http://schemas.openxmlformats.org/drawingml/2006/chartDrawing">
    <cdr:from>
      <cdr:x>0.00518</cdr:x>
      <cdr:y>0.00648</cdr:y>
    </cdr:from>
    <cdr:to>
      <cdr:x>1</cdr:x>
      <cdr:y>0.13183</cdr:y>
    </cdr:to>
    <cdr:sp macro="" textlink="">
      <cdr:nvSpPr>
        <cdr:cNvPr id="3" name="2 CuadroTexto"/>
        <cdr:cNvSpPr txBox="1"/>
      </cdr:nvSpPr>
      <cdr:spPr>
        <a:xfrm xmlns:a="http://schemas.openxmlformats.org/drawingml/2006/main">
          <a:off x="33807" y="32774"/>
          <a:ext cx="6490818" cy="633975"/>
        </a:xfrm>
        <a:prstGeom xmlns:a="http://schemas.openxmlformats.org/drawingml/2006/main" prst="rect">
          <a:avLst/>
        </a:prstGeom>
      </cdr:spPr>
      <cdr:txBody>
        <a:bodyPr xmlns:a="http://schemas.openxmlformats.org/drawingml/2006/main" vertOverflow="clip" wrap="square" rtlCol="0" anchor="ctr"/>
        <a:lstStyle xmlns:a="http://schemas.openxmlformats.org/drawingml/2006/main"/>
        <a:p xmlns:a="http://schemas.openxmlformats.org/drawingml/2006/main">
          <a:pPr algn="l"/>
          <a:r>
            <a:rPr lang="es-CR" sz="1200" b="1"/>
            <a:t>Gráfico 1</a:t>
          </a:r>
        </a:p>
        <a:p xmlns:a="http://schemas.openxmlformats.org/drawingml/2006/main">
          <a:pPr algn="l"/>
          <a:r>
            <a:rPr lang="es-CR" sz="1050" b="1"/>
            <a:t>Costa</a:t>
          </a:r>
          <a:r>
            <a:rPr lang="es-CR" sz="1050" b="1" baseline="0"/>
            <a:t> Rica: Distribución de la población por sexo y grupos de edades, 1990 y 2016</a:t>
          </a:r>
        </a:p>
        <a:p xmlns:a="http://schemas.openxmlformats.org/drawingml/2006/main">
          <a:pPr algn="l"/>
          <a:r>
            <a:rPr lang="es-CR" sz="1000" b="1" baseline="0"/>
            <a:t> </a:t>
          </a:r>
          <a:endParaRPr lang="es-CR" sz="1000" b="1"/>
        </a:p>
      </cdr:txBody>
    </cdr:sp>
  </cdr:relSizeAnchor>
  <cdr:relSizeAnchor xmlns:cdr="http://schemas.openxmlformats.org/drawingml/2006/chartDrawing">
    <cdr:from>
      <cdr:x>0.00512</cdr:x>
      <cdr:y>0.95103</cdr:y>
    </cdr:from>
    <cdr:to>
      <cdr:x>0.9579</cdr:x>
      <cdr:y>1</cdr:y>
    </cdr:to>
    <cdr:sp macro="" textlink="">
      <cdr:nvSpPr>
        <cdr:cNvPr id="5" name="2 CuadroTexto"/>
        <cdr:cNvSpPr txBox="1"/>
      </cdr:nvSpPr>
      <cdr:spPr>
        <a:xfrm xmlns:a="http://schemas.openxmlformats.org/drawingml/2006/main">
          <a:off x="24695" y="4955033"/>
          <a:ext cx="4592065" cy="255142"/>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es-CR" sz="700" b="1"/>
            <a:t>Fuente: INEC-CCP,</a:t>
          </a:r>
          <a:r>
            <a:rPr lang="es-CR" sz="700" b="1" baseline="0"/>
            <a:t> Estimaciones y Proyecciones de población por sexo y edad 1950-2050, noviembre 2013.</a:t>
          </a:r>
          <a:endParaRPr lang="es-CR" sz="700" b="1"/>
        </a:p>
      </cdr:txBody>
    </cdr:sp>
  </cdr:relSizeAnchor>
</c:userShapes>
</file>

<file path=xl/drawings/drawing3.xml><?xml version="1.0" encoding="utf-8"?>
<c:userShapes xmlns:c="http://schemas.openxmlformats.org/drawingml/2006/chart">
  <cdr:relSizeAnchor xmlns:cdr="http://schemas.openxmlformats.org/drawingml/2006/chartDrawing">
    <cdr:from>
      <cdr:x>0.17759</cdr:x>
      <cdr:y>0.07443</cdr:y>
    </cdr:from>
    <cdr:to>
      <cdr:x>0.87949</cdr:x>
      <cdr:y>0.38511</cdr:y>
    </cdr:to>
    <cdr:sp macro="" textlink="">
      <cdr:nvSpPr>
        <cdr:cNvPr id="2" name="1 CuadroTexto"/>
        <cdr:cNvSpPr txBox="1"/>
      </cdr:nvSpPr>
      <cdr:spPr>
        <a:xfrm xmlns:a="http://schemas.openxmlformats.org/drawingml/2006/main">
          <a:off x="800100" y="219075"/>
          <a:ext cx="3162300" cy="9144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es-CR" sz="1100"/>
        </a:p>
      </cdr:txBody>
    </cdr:sp>
  </cdr:relSizeAnchor>
  <cdr:relSizeAnchor xmlns:cdr="http://schemas.openxmlformats.org/drawingml/2006/chartDrawing">
    <cdr:from>
      <cdr:x>0.00518</cdr:x>
      <cdr:y>0.00648</cdr:y>
    </cdr:from>
    <cdr:to>
      <cdr:x>1</cdr:x>
      <cdr:y>0.13183</cdr:y>
    </cdr:to>
    <cdr:sp macro="" textlink="">
      <cdr:nvSpPr>
        <cdr:cNvPr id="3" name="2 CuadroTexto"/>
        <cdr:cNvSpPr txBox="1"/>
      </cdr:nvSpPr>
      <cdr:spPr>
        <a:xfrm xmlns:a="http://schemas.openxmlformats.org/drawingml/2006/main">
          <a:off x="33807" y="32774"/>
          <a:ext cx="6490818" cy="633975"/>
        </a:xfrm>
        <a:prstGeom xmlns:a="http://schemas.openxmlformats.org/drawingml/2006/main" prst="rect">
          <a:avLst/>
        </a:prstGeom>
      </cdr:spPr>
      <cdr:txBody>
        <a:bodyPr xmlns:a="http://schemas.openxmlformats.org/drawingml/2006/main" vertOverflow="clip" wrap="square" rtlCol="0" anchor="ctr"/>
        <a:lstStyle xmlns:a="http://schemas.openxmlformats.org/drawingml/2006/main"/>
        <a:p xmlns:a="http://schemas.openxmlformats.org/drawingml/2006/main">
          <a:pPr algn="l"/>
          <a:r>
            <a:rPr lang="es-CR" sz="1200" b="1"/>
            <a:t>Gráfico 1</a:t>
          </a:r>
        </a:p>
        <a:p xmlns:a="http://schemas.openxmlformats.org/drawingml/2006/main">
          <a:pPr algn="l"/>
          <a:r>
            <a:rPr lang="es-CR" sz="1050" b="1"/>
            <a:t>Costa</a:t>
          </a:r>
          <a:r>
            <a:rPr lang="es-CR" sz="1050" b="1" baseline="0"/>
            <a:t> Rica: Distribución de la población por sexo y grupos de edades, 2011</a:t>
          </a:r>
        </a:p>
        <a:p xmlns:a="http://schemas.openxmlformats.org/drawingml/2006/main">
          <a:pPr algn="l"/>
          <a:r>
            <a:rPr lang="es-CR" sz="1000" b="1" baseline="0"/>
            <a:t> </a:t>
          </a:r>
          <a:endParaRPr lang="es-CR" sz="1000" b="1"/>
        </a:p>
      </cdr:txBody>
    </cdr:sp>
  </cdr:relSizeAnchor>
  <cdr:relSizeAnchor xmlns:cdr="http://schemas.openxmlformats.org/drawingml/2006/chartDrawing">
    <cdr:from>
      <cdr:x>0.00512</cdr:x>
      <cdr:y>0.95103</cdr:y>
    </cdr:from>
    <cdr:to>
      <cdr:x>0.9579</cdr:x>
      <cdr:y>1</cdr:y>
    </cdr:to>
    <cdr:sp macro="" textlink="">
      <cdr:nvSpPr>
        <cdr:cNvPr id="5" name="2 CuadroTexto"/>
        <cdr:cNvSpPr txBox="1"/>
      </cdr:nvSpPr>
      <cdr:spPr>
        <a:xfrm xmlns:a="http://schemas.openxmlformats.org/drawingml/2006/main">
          <a:off x="24695" y="4955033"/>
          <a:ext cx="4592065" cy="255142"/>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es-CR" sz="700" b="1"/>
            <a:t>Fuente: INEC, X Censo Nacional de Población,</a:t>
          </a:r>
          <a:r>
            <a:rPr lang="es-CR" sz="700" b="1" baseline="0"/>
            <a:t> 2011.</a:t>
          </a:r>
          <a:endParaRPr lang="es-CR" sz="700" b="1"/>
        </a:p>
      </cdr:txBody>
    </cdr:sp>
  </cdr:relSizeAnchor>
</c:userShapes>
</file>

<file path=xl/drawings/drawing4.xml><?xml version="1.0" encoding="utf-8"?>
<c:userShapes xmlns:c="http://schemas.openxmlformats.org/drawingml/2006/chart">
  <cdr:relSizeAnchor xmlns:cdr="http://schemas.openxmlformats.org/drawingml/2006/chartDrawing">
    <cdr:from>
      <cdr:x>0.17759</cdr:x>
      <cdr:y>0.07443</cdr:y>
    </cdr:from>
    <cdr:to>
      <cdr:x>0.87949</cdr:x>
      <cdr:y>0.38511</cdr:y>
    </cdr:to>
    <cdr:sp macro="" textlink="">
      <cdr:nvSpPr>
        <cdr:cNvPr id="2" name="1 CuadroTexto"/>
        <cdr:cNvSpPr txBox="1"/>
      </cdr:nvSpPr>
      <cdr:spPr>
        <a:xfrm xmlns:a="http://schemas.openxmlformats.org/drawingml/2006/main">
          <a:off x="800100" y="219075"/>
          <a:ext cx="3162300" cy="9144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es-CR" sz="1100"/>
        </a:p>
      </cdr:txBody>
    </cdr:sp>
  </cdr:relSizeAnchor>
  <cdr:relSizeAnchor xmlns:cdr="http://schemas.openxmlformats.org/drawingml/2006/chartDrawing">
    <cdr:from>
      <cdr:x>0.00518</cdr:x>
      <cdr:y>0.00648</cdr:y>
    </cdr:from>
    <cdr:to>
      <cdr:x>1</cdr:x>
      <cdr:y>0.19036</cdr:y>
    </cdr:to>
    <cdr:sp macro="" textlink="">
      <cdr:nvSpPr>
        <cdr:cNvPr id="3" name="2 CuadroTexto"/>
        <cdr:cNvSpPr txBox="1"/>
      </cdr:nvSpPr>
      <cdr:spPr>
        <a:xfrm xmlns:a="http://schemas.openxmlformats.org/drawingml/2006/main">
          <a:off x="23042" y="25615"/>
          <a:ext cx="4425133" cy="726860"/>
        </a:xfrm>
        <a:prstGeom xmlns:a="http://schemas.openxmlformats.org/drawingml/2006/main" prst="rect">
          <a:avLst/>
        </a:prstGeom>
      </cdr:spPr>
      <cdr:txBody>
        <a:bodyPr xmlns:a="http://schemas.openxmlformats.org/drawingml/2006/main" vertOverflow="clip" wrap="square" rtlCol="0" anchor="ctr"/>
        <a:lstStyle xmlns:a="http://schemas.openxmlformats.org/drawingml/2006/main"/>
        <a:p xmlns:a="http://schemas.openxmlformats.org/drawingml/2006/main">
          <a:pPr algn="l"/>
          <a:r>
            <a:rPr lang="es-CR" sz="1200" b="1"/>
            <a:t>Gráfico 2</a:t>
          </a:r>
        </a:p>
        <a:p xmlns:a="http://schemas.openxmlformats.org/drawingml/2006/main">
          <a:pPr algn="l"/>
          <a:r>
            <a:rPr lang="es-CR" sz="1050" b="1"/>
            <a:t>Costa</a:t>
          </a:r>
          <a:r>
            <a:rPr lang="es-CR" sz="1050" b="1" baseline="0"/>
            <a:t> Rica: Distribución de la población que se autoidentifica como indígena y perteneciente a un Pueblo Indígena, por sexo y grupos de edades, 2011</a:t>
          </a:r>
        </a:p>
        <a:p xmlns:a="http://schemas.openxmlformats.org/drawingml/2006/main">
          <a:pPr algn="l"/>
          <a:r>
            <a:rPr lang="es-CR" sz="1000" b="1" baseline="0"/>
            <a:t> </a:t>
          </a:r>
          <a:endParaRPr lang="es-CR" sz="1000" b="1"/>
        </a:p>
      </cdr:txBody>
    </cdr:sp>
  </cdr:relSizeAnchor>
  <cdr:relSizeAnchor xmlns:cdr="http://schemas.openxmlformats.org/drawingml/2006/chartDrawing">
    <cdr:from>
      <cdr:x>0.00512</cdr:x>
      <cdr:y>0.95103</cdr:y>
    </cdr:from>
    <cdr:to>
      <cdr:x>0.9579</cdr:x>
      <cdr:y>1</cdr:y>
    </cdr:to>
    <cdr:sp macro="" textlink="">
      <cdr:nvSpPr>
        <cdr:cNvPr id="5" name="2 CuadroTexto"/>
        <cdr:cNvSpPr txBox="1"/>
      </cdr:nvSpPr>
      <cdr:spPr>
        <a:xfrm xmlns:a="http://schemas.openxmlformats.org/drawingml/2006/main">
          <a:off x="24695" y="4955033"/>
          <a:ext cx="4592065" cy="255142"/>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es-CR" sz="700" b="1"/>
            <a:t>Fuente: INEC, X Censo de Población</a:t>
          </a:r>
          <a:r>
            <a:rPr lang="es-CR" sz="700" b="1" baseline="0"/>
            <a:t> , 2011.</a:t>
          </a:r>
          <a:endParaRPr lang="es-CR" sz="700" b="1"/>
        </a:p>
      </cdr:txBody>
    </cdr:sp>
  </cdr:relSizeAnchor>
</c:userShapes>
</file>

<file path=xl/drawings/drawing5.xml><?xml version="1.0" encoding="utf-8"?>
<c:userShapes xmlns:c="http://schemas.openxmlformats.org/drawingml/2006/chart">
  <cdr:relSizeAnchor xmlns:cdr="http://schemas.openxmlformats.org/drawingml/2006/chartDrawing">
    <cdr:from>
      <cdr:x>0.17759</cdr:x>
      <cdr:y>0.07443</cdr:y>
    </cdr:from>
    <cdr:to>
      <cdr:x>0.87949</cdr:x>
      <cdr:y>0.38511</cdr:y>
    </cdr:to>
    <cdr:sp macro="" textlink="">
      <cdr:nvSpPr>
        <cdr:cNvPr id="2" name="1 CuadroTexto"/>
        <cdr:cNvSpPr txBox="1"/>
      </cdr:nvSpPr>
      <cdr:spPr>
        <a:xfrm xmlns:a="http://schemas.openxmlformats.org/drawingml/2006/main">
          <a:off x="800100" y="219075"/>
          <a:ext cx="3162300" cy="9144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es-CR" sz="1100"/>
        </a:p>
      </cdr:txBody>
    </cdr:sp>
  </cdr:relSizeAnchor>
  <cdr:relSizeAnchor xmlns:cdr="http://schemas.openxmlformats.org/drawingml/2006/chartDrawing">
    <cdr:from>
      <cdr:x>0.00518</cdr:x>
      <cdr:y>0.00648</cdr:y>
    </cdr:from>
    <cdr:to>
      <cdr:x>1</cdr:x>
      <cdr:y>0.19036</cdr:y>
    </cdr:to>
    <cdr:sp macro="" textlink="">
      <cdr:nvSpPr>
        <cdr:cNvPr id="3" name="2 CuadroTexto"/>
        <cdr:cNvSpPr txBox="1"/>
      </cdr:nvSpPr>
      <cdr:spPr>
        <a:xfrm xmlns:a="http://schemas.openxmlformats.org/drawingml/2006/main">
          <a:off x="23042" y="25615"/>
          <a:ext cx="4425133" cy="726860"/>
        </a:xfrm>
        <a:prstGeom xmlns:a="http://schemas.openxmlformats.org/drawingml/2006/main" prst="rect">
          <a:avLst/>
        </a:prstGeom>
      </cdr:spPr>
      <cdr:txBody>
        <a:bodyPr xmlns:a="http://schemas.openxmlformats.org/drawingml/2006/main" vertOverflow="clip" wrap="square" rtlCol="0" anchor="ctr"/>
        <a:lstStyle xmlns:a="http://schemas.openxmlformats.org/drawingml/2006/main"/>
        <a:p xmlns:a="http://schemas.openxmlformats.org/drawingml/2006/main">
          <a:pPr algn="l"/>
          <a:r>
            <a:rPr lang="es-CR" sz="1200" b="1"/>
            <a:t>Gráfico 3</a:t>
          </a:r>
        </a:p>
        <a:p xmlns:a="http://schemas.openxmlformats.org/drawingml/2006/main">
          <a:pPr algn="l"/>
          <a:r>
            <a:rPr lang="es-CR" sz="1050" b="1"/>
            <a:t>Costa</a:t>
          </a:r>
          <a:r>
            <a:rPr lang="es-CR" sz="1050" b="1" baseline="0"/>
            <a:t> Rica: Distribución de la población que se autoidentifica como afrodescendiente, por sexo y grupos de edades, 2011</a:t>
          </a:r>
        </a:p>
        <a:p xmlns:a="http://schemas.openxmlformats.org/drawingml/2006/main">
          <a:pPr algn="l"/>
          <a:r>
            <a:rPr lang="es-CR" sz="1000" b="1" baseline="0"/>
            <a:t> </a:t>
          </a:r>
          <a:endParaRPr lang="es-CR" sz="1000" b="1"/>
        </a:p>
      </cdr:txBody>
    </cdr:sp>
  </cdr:relSizeAnchor>
  <cdr:relSizeAnchor xmlns:cdr="http://schemas.openxmlformats.org/drawingml/2006/chartDrawing">
    <cdr:from>
      <cdr:x>0.00512</cdr:x>
      <cdr:y>0.95103</cdr:y>
    </cdr:from>
    <cdr:to>
      <cdr:x>0.9579</cdr:x>
      <cdr:y>1</cdr:y>
    </cdr:to>
    <cdr:sp macro="" textlink="">
      <cdr:nvSpPr>
        <cdr:cNvPr id="5" name="2 CuadroTexto"/>
        <cdr:cNvSpPr txBox="1"/>
      </cdr:nvSpPr>
      <cdr:spPr>
        <a:xfrm xmlns:a="http://schemas.openxmlformats.org/drawingml/2006/main">
          <a:off x="24695" y="4955033"/>
          <a:ext cx="4592065" cy="255142"/>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es-CR" sz="700" b="1"/>
            <a:t>Fuente: INEC-CCP,</a:t>
          </a:r>
          <a:r>
            <a:rPr lang="es-CR" sz="700" b="1" baseline="0"/>
            <a:t> Estimaciones y Proyecciones de población por sexo y edad 1950-2050, noviembre 2013.</a:t>
          </a:r>
          <a:endParaRPr lang="es-CR" sz="700" b="1"/>
        </a:p>
      </cdr:txBody>
    </cdr:sp>
  </cdr:relSizeAnchor>
</c:userShapes>
</file>

<file path=xl/drawings/drawing6.xml><?xml version="1.0" encoding="utf-8"?>
<c:userShapes xmlns:c="http://schemas.openxmlformats.org/drawingml/2006/chart">
  <cdr:relSizeAnchor xmlns:cdr="http://schemas.openxmlformats.org/drawingml/2006/chartDrawing">
    <cdr:from>
      <cdr:x>0.17759</cdr:x>
      <cdr:y>0.07443</cdr:y>
    </cdr:from>
    <cdr:to>
      <cdr:x>0.87949</cdr:x>
      <cdr:y>0.38511</cdr:y>
    </cdr:to>
    <cdr:sp macro="" textlink="">
      <cdr:nvSpPr>
        <cdr:cNvPr id="2" name="1 CuadroTexto"/>
        <cdr:cNvSpPr txBox="1"/>
      </cdr:nvSpPr>
      <cdr:spPr>
        <a:xfrm xmlns:a="http://schemas.openxmlformats.org/drawingml/2006/main">
          <a:off x="800100" y="219075"/>
          <a:ext cx="3162300" cy="9144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es-CR" sz="1100"/>
        </a:p>
      </cdr:txBody>
    </cdr:sp>
  </cdr:relSizeAnchor>
  <cdr:relSizeAnchor xmlns:cdr="http://schemas.openxmlformats.org/drawingml/2006/chartDrawing">
    <cdr:from>
      <cdr:x>0.00518</cdr:x>
      <cdr:y>0.00648</cdr:y>
    </cdr:from>
    <cdr:to>
      <cdr:x>1</cdr:x>
      <cdr:y>0.19036</cdr:y>
    </cdr:to>
    <cdr:sp macro="" textlink="">
      <cdr:nvSpPr>
        <cdr:cNvPr id="3" name="2 CuadroTexto"/>
        <cdr:cNvSpPr txBox="1"/>
      </cdr:nvSpPr>
      <cdr:spPr>
        <a:xfrm xmlns:a="http://schemas.openxmlformats.org/drawingml/2006/main">
          <a:off x="23042" y="25615"/>
          <a:ext cx="4425133" cy="726860"/>
        </a:xfrm>
        <a:prstGeom xmlns:a="http://schemas.openxmlformats.org/drawingml/2006/main" prst="rect">
          <a:avLst/>
        </a:prstGeom>
      </cdr:spPr>
      <cdr:txBody>
        <a:bodyPr xmlns:a="http://schemas.openxmlformats.org/drawingml/2006/main" vertOverflow="clip" wrap="square" rtlCol="0" anchor="ctr"/>
        <a:lstStyle xmlns:a="http://schemas.openxmlformats.org/drawingml/2006/main"/>
        <a:p xmlns:a="http://schemas.openxmlformats.org/drawingml/2006/main">
          <a:pPr algn="l"/>
          <a:r>
            <a:rPr lang="es-CR" sz="1200" b="1"/>
            <a:t>Gráfico 3</a:t>
          </a:r>
        </a:p>
        <a:p xmlns:a="http://schemas.openxmlformats.org/drawingml/2006/main">
          <a:pPr algn="l"/>
          <a:r>
            <a:rPr lang="es-CR" sz="1050" b="1"/>
            <a:t>Costa</a:t>
          </a:r>
          <a:r>
            <a:rPr lang="es-CR" sz="1050" b="1" baseline="0"/>
            <a:t> Rica: Distribución de la población que no se autoidentifica como indígena ni como afrodescendiente, por sexo y grupos de edades, 2011</a:t>
          </a:r>
        </a:p>
        <a:p xmlns:a="http://schemas.openxmlformats.org/drawingml/2006/main">
          <a:pPr algn="l"/>
          <a:r>
            <a:rPr lang="es-CR" sz="1000" b="1" baseline="0"/>
            <a:t> </a:t>
          </a:r>
          <a:endParaRPr lang="es-CR" sz="1000" b="1"/>
        </a:p>
      </cdr:txBody>
    </cdr:sp>
  </cdr:relSizeAnchor>
  <cdr:relSizeAnchor xmlns:cdr="http://schemas.openxmlformats.org/drawingml/2006/chartDrawing">
    <cdr:from>
      <cdr:x>0.00512</cdr:x>
      <cdr:y>0.95103</cdr:y>
    </cdr:from>
    <cdr:to>
      <cdr:x>0.9579</cdr:x>
      <cdr:y>1</cdr:y>
    </cdr:to>
    <cdr:sp macro="" textlink="">
      <cdr:nvSpPr>
        <cdr:cNvPr id="5" name="2 CuadroTexto"/>
        <cdr:cNvSpPr txBox="1"/>
      </cdr:nvSpPr>
      <cdr:spPr>
        <a:xfrm xmlns:a="http://schemas.openxmlformats.org/drawingml/2006/main">
          <a:off x="24695" y="4955033"/>
          <a:ext cx="4592065" cy="255142"/>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es-CR" sz="700" b="1"/>
            <a:t>Fuente: INEC-CCP,</a:t>
          </a:r>
          <a:r>
            <a:rPr lang="es-CR" sz="700" b="1" baseline="0"/>
            <a:t> Estimaciones y Proyecciones de población por sexo y edad 1950-2050, noviembre 2013.</a:t>
          </a:r>
          <a:endParaRPr lang="es-CR" sz="700" b="1"/>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2</xdr:col>
      <xdr:colOff>123825</xdr:colOff>
      <xdr:row>5</xdr:row>
      <xdr:rowOff>390525</xdr:rowOff>
    </xdr:from>
    <xdr:to>
      <xdr:col>2</xdr:col>
      <xdr:colOff>5133349</xdr:colOff>
      <xdr:row>5</xdr:row>
      <xdr:rowOff>1057192</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3048000" y="1990725"/>
          <a:ext cx="5009524" cy="666667"/>
        </a:xfrm>
        <a:prstGeom prst="rect">
          <a:avLst/>
        </a:prstGeom>
        <a:solidFill>
          <a:schemeClr val="accent1">
            <a:lumMod val="40000"/>
            <a:lumOff val="60000"/>
          </a:schemeClr>
        </a:solid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1152525</xdr:colOff>
      <xdr:row>5</xdr:row>
      <xdr:rowOff>178585</xdr:rowOff>
    </xdr:from>
    <xdr:to>
      <xdr:col>2</xdr:col>
      <xdr:colOff>2952750</xdr:colOff>
      <xdr:row>5</xdr:row>
      <xdr:rowOff>485732</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3743325" y="2140735"/>
          <a:ext cx="1800225" cy="30714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600075</xdr:colOff>
      <xdr:row>5</xdr:row>
      <xdr:rowOff>152400</xdr:rowOff>
    </xdr:from>
    <xdr:to>
      <xdr:col>2</xdr:col>
      <xdr:colOff>4542932</xdr:colOff>
      <xdr:row>5</xdr:row>
      <xdr:rowOff>838114</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3190875" y="1619250"/>
          <a:ext cx="3942857" cy="68571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104775</xdr:colOff>
      <xdr:row>5</xdr:row>
      <xdr:rowOff>361950</xdr:rowOff>
    </xdr:from>
    <xdr:to>
      <xdr:col>2</xdr:col>
      <xdr:colOff>5695251</xdr:colOff>
      <xdr:row>5</xdr:row>
      <xdr:rowOff>1104807</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stretch>
          <a:fillRect/>
        </a:stretch>
      </xdr:blipFill>
      <xdr:spPr>
        <a:xfrm>
          <a:off x="2695575" y="1704975"/>
          <a:ext cx="5590476" cy="742857"/>
        </a:xfrm>
        <a:prstGeom prst="rect">
          <a:avLst/>
        </a:prstGeom>
        <a:solidFill>
          <a:schemeClr val="accent1">
            <a:lumMod val="40000"/>
            <a:lumOff val="60000"/>
          </a:schemeClr>
        </a:solidFill>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200025</xdr:colOff>
      <xdr:row>5</xdr:row>
      <xdr:rowOff>228600</xdr:rowOff>
    </xdr:from>
    <xdr:to>
      <xdr:col>2</xdr:col>
      <xdr:colOff>5666692</xdr:colOff>
      <xdr:row>5</xdr:row>
      <xdr:rowOff>1009552</xdr:rowOff>
    </xdr:to>
    <xdr:pic>
      <xdr:nvPicPr>
        <xdr:cNvPr id="2" name="Imagen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stretch>
          <a:fillRect/>
        </a:stretch>
      </xdr:blipFill>
      <xdr:spPr>
        <a:xfrm>
          <a:off x="2790825" y="1676400"/>
          <a:ext cx="5466667" cy="780952"/>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276225</xdr:colOff>
      <xdr:row>5</xdr:row>
      <xdr:rowOff>438150</xdr:rowOff>
    </xdr:from>
    <xdr:to>
      <xdr:col>2</xdr:col>
      <xdr:colOff>5380987</xdr:colOff>
      <xdr:row>5</xdr:row>
      <xdr:rowOff>1152436</xdr:rowOff>
    </xdr:to>
    <xdr:pic>
      <xdr:nvPicPr>
        <xdr:cNvPr id="2" name="Imagen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a:stretch>
          <a:fillRect/>
        </a:stretch>
      </xdr:blipFill>
      <xdr:spPr>
        <a:xfrm>
          <a:off x="2867025" y="1885950"/>
          <a:ext cx="5104762" cy="71428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133350</xdr:colOff>
      <xdr:row>5</xdr:row>
      <xdr:rowOff>47625</xdr:rowOff>
    </xdr:from>
    <xdr:to>
      <xdr:col>2</xdr:col>
      <xdr:colOff>5980969</xdr:colOff>
      <xdr:row>5</xdr:row>
      <xdr:rowOff>885720</xdr:rowOff>
    </xdr:to>
    <xdr:pic>
      <xdr:nvPicPr>
        <xdr:cNvPr id="2" name="Imagen 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a:stretch>
          <a:fillRect/>
        </a:stretch>
      </xdr:blipFill>
      <xdr:spPr>
        <a:xfrm>
          <a:off x="2724150" y="1562100"/>
          <a:ext cx="5847619" cy="83809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2543175</xdr:colOff>
      <xdr:row>5</xdr:row>
      <xdr:rowOff>28575</xdr:rowOff>
    </xdr:from>
    <xdr:to>
      <xdr:col>2</xdr:col>
      <xdr:colOff>3562350</xdr:colOff>
      <xdr:row>5</xdr:row>
      <xdr:rowOff>727438</xdr:rowOff>
    </xdr:to>
    <xdr:pic>
      <xdr:nvPicPr>
        <xdr:cNvPr id="2" name="Imagen 1">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1"/>
        <a:stretch>
          <a:fillRect/>
        </a:stretch>
      </xdr:blipFill>
      <xdr:spPr>
        <a:xfrm>
          <a:off x="5133975" y="1562100"/>
          <a:ext cx="1019175" cy="698863"/>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904875</xdr:colOff>
      <xdr:row>5</xdr:row>
      <xdr:rowOff>371475</xdr:rowOff>
    </xdr:from>
    <xdr:to>
      <xdr:col>2</xdr:col>
      <xdr:colOff>3923923</xdr:colOff>
      <xdr:row>5</xdr:row>
      <xdr:rowOff>990523</xdr:rowOff>
    </xdr:to>
    <xdr:pic>
      <xdr:nvPicPr>
        <xdr:cNvPr id="3" name="Imagen 2">
          <a:extLst>
            <a:ext uri="{FF2B5EF4-FFF2-40B4-BE49-F238E27FC236}">
              <a16:creationId xmlns:a16="http://schemas.microsoft.com/office/drawing/2014/main" id="{00000000-0008-0000-1400-000003000000}"/>
            </a:ext>
          </a:extLst>
        </xdr:cNvPr>
        <xdr:cNvPicPr>
          <a:picLocks noChangeAspect="1"/>
        </xdr:cNvPicPr>
      </xdr:nvPicPr>
      <xdr:blipFill>
        <a:blip xmlns:r="http://schemas.openxmlformats.org/officeDocument/2006/relationships" r:embed="rId1"/>
        <a:stretch>
          <a:fillRect/>
        </a:stretch>
      </xdr:blipFill>
      <xdr:spPr>
        <a:xfrm>
          <a:off x="3495675" y="1771650"/>
          <a:ext cx="3019048" cy="619048"/>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876300</xdr:colOff>
      <xdr:row>5</xdr:row>
      <xdr:rowOff>352425</xdr:rowOff>
    </xdr:from>
    <xdr:to>
      <xdr:col>2</xdr:col>
      <xdr:colOff>4285824</xdr:colOff>
      <xdr:row>5</xdr:row>
      <xdr:rowOff>1066711</xdr:rowOff>
    </xdr:to>
    <xdr:pic>
      <xdr:nvPicPr>
        <xdr:cNvPr id="2" name="Imagen 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1"/>
        <a:stretch>
          <a:fillRect/>
        </a:stretch>
      </xdr:blipFill>
      <xdr:spPr>
        <a:xfrm>
          <a:off x="3467100" y="1914525"/>
          <a:ext cx="3409524" cy="714286"/>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981075</xdr:colOff>
      <xdr:row>5</xdr:row>
      <xdr:rowOff>361950</xdr:rowOff>
    </xdr:from>
    <xdr:to>
      <xdr:col>2</xdr:col>
      <xdr:colOff>4295361</xdr:colOff>
      <xdr:row>5</xdr:row>
      <xdr:rowOff>790521</xdr:rowOff>
    </xdr:to>
    <xdr:pic>
      <xdr:nvPicPr>
        <xdr:cNvPr id="3" name="Imagen 2">
          <a:extLst>
            <a:ext uri="{FF2B5EF4-FFF2-40B4-BE49-F238E27FC236}">
              <a16:creationId xmlns:a16="http://schemas.microsoft.com/office/drawing/2014/main" id="{00000000-0008-0000-1800-000003000000}"/>
            </a:ext>
          </a:extLst>
        </xdr:cNvPr>
        <xdr:cNvPicPr>
          <a:picLocks noChangeAspect="1"/>
        </xdr:cNvPicPr>
      </xdr:nvPicPr>
      <xdr:blipFill>
        <a:blip xmlns:r="http://schemas.openxmlformats.org/officeDocument/2006/relationships" r:embed="rId1"/>
        <a:stretch>
          <a:fillRect/>
        </a:stretch>
      </xdr:blipFill>
      <xdr:spPr>
        <a:xfrm>
          <a:off x="3571875" y="2019300"/>
          <a:ext cx="3314286" cy="428571"/>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2</xdr:col>
      <xdr:colOff>85725</xdr:colOff>
      <xdr:row>5</xdr:row>
      <xdr:rowOff>85725</xdr:rowOff>
    </xdr:from>
    <xdr:to>
      <xdr:col>2</xdr:col>
      <xdr:colOff>6014779</xdr:colOff>
      <xdr:row>5</xdr:row>
      <xdr:rowOff>781050</xdr:rowOff>
    </xdr:to>
    <xdr:pic>
      <xdr:nvPicPr>
        <xdr:cNvPr id="3" name="Imagen 2">
          <a:extLst>
            <a:ext uri="{FF2B5EF4-FFF2-40B4-BE49-F238E27FC236}">
              <a16:creationId xmlns:a16="http://schemas.microsoft.com/office/drawing/2014/main" id="{00000000-0008-0000-1A00-000003000000}"/>
            </a:ext>
          </a:extLst>
        </xdr:cNvPr>
        <xdr:cNvPicPr>
          <a:picLocks noChangeAspect="1"/>
        </xdr:cNvPicPr>
      </xdr:nvPicPr>
      <xdr:blipFill>
        <a:blip xmlns:r="http://schemas.openxmlformats.org/officeDocument/2006/relationships" r:embed="rId1"/>
        <a:stretch>
          <a:fillRect/>
        </a:stretch>
      </xdr:blipFill>
      <xdr:spPr>
        <a:xfrm>
          <a:off x="2676525" y="2047875"/>
          <a:ext cx="5929054" cy="695325"/>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2</xdr:col>
      <xdr:colOff>0</xdr:colOff>
      <xdr:row>5</xdr:row>
      <xdr:rowOff>0</xdr:rowOff>
    </xdr:from>
    <xdr:to>
      <xdr:col>2</xdr:col>
      <xdr:colOff>6000000</xdr:colOff>
      <xdr:row>5</xdr:row>
      <xdr:rowOff>1000000</xdr:rowOff>
    </xdr:to>
    <xdr:pic>
      <xdr:nvPicPr>
        <xdr:cNvPr id="2" name="Imagen 1">
          <a:extLst>
            <a:ext uri="{FF2B5EF4-FFF2-40B4-BE49-F238E27FC236}">
              <a16:creationId xmlns:a16="http://schemas.microsoft.com/office/drawing/2014/main" id="{00000000-0008-0000-1C00-000002000000}"/>
            </a:ext>
          </a:extLst>
        </xdr:cNvPr>
        <xdr:cNvPicPr>
          <a:picLocks noChangeAspect="1"/>
        </xdr:cNvPicPr>
      </xdr:nvPicPr>
      <xdr:blipFill>
        <a:blip xmlns:r="http://schemas.openxmlformats.org/officeDocument/2006/relationships" r:embed="rId1"/>
        <a:stretch>
          <a:fillRect/>
        </a:stretch>
      </xdr:blipFill>
      <xdr:spPr>
        <a:xfrm>
          <a:off x="2590800" y="1419225"/>
          <a:ext cx="6000000" cy="100000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oneCellAnchor>
    <xdr:from>
      <xdr:col>2</xdr:col>
      <xdr:colOff>84835</xdr:colOff>
      <xdr:row>5</xdr:row>
      <xdr:rowOff>247364</xdr:rowOff>
    </xdr:from>
    <xdr:ext cx="5763515" cy="688907"/>
    <mc:AlternateContent xmlns:mc="http://schemas.openxmlformats.org/markup-compatibility/2006" xmlns:a14="http://schemas.microsoft.com/office/drawing/2010/main">
      <mc:Choice Requires="a14">
        <xdr:sp macro="" textlink="">
          <xdr:nvSpPr>
            <xdr:cNvPr id="2" name="CuadroTexto 1">
              <a:extLst>
                <a:ext uri="{FF2B5EF4-FFF2-40B4-BE49-F238E27FC236}">
                  <a16:creationId xmlns:a16="http://schemas.microsoft.com/office/drawing/2014/main" id="{00000000-0008-0000-1E00-000002000000}"/>
                </a:ext>
              </a:extLst>
            </xdr:cNvPr>
            <xdr:cNvSpPr txBox="1"/>
          </xdr:nvSpPr>
          <xdr:spPr>
            <a:xfrm>
              <a:off x="2675635" y="2209514"/>
              <a:ext cx="5763515" cy="6889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s-CR" sz="1100"/>
                <a:t>Miembros</a:t>
              </a:r>
              <a:r>
                <a:rPr lang="es-CR" sz="1100" baseline="0"/>
                <a:t> por hogar </a:t>
              </a:r>
              <a14:m>
                <m:oMath xmlns:m="http://schemas.openxmlformats.org/officeDocument/2006/math">
                  <m:r>
                    <a:rPr lang="es-CR" sz="1100" i="1">
                      <a:latin typeface="Cambria Math" panose="02040503050406030204" pitchFamily="18" charset="0"/>
                    </a:rPr>
                    <m:t>=</m:t>
                  </m:r>
                  <m:r>
                    <a:rPr lang="es-CR" sz="1100" b="0" i="1">
                      <a:latin typeface="Cambria Math" panose="02040503050406030204" pitchFamily="18" charset="0"/>
                    </a:rPr>
                    <m:t>(</m:t>
                  </m:r>
                  <m:nary>
                    <m:naryPr>
                      <m:chr m:val="∑"/>
                      <m:ctrlPr>
                        <a:rPr lang="es-CR" sz="1100" i="1">
                          <a:latin typeface="Cambria Math" panose="02040503050406030204" pitchFamily="18" charset="0"/>
                        </a:rPr>
                      </m:ctrlPr>
                    </m:naryPr>
                    <m:sub>
                      <m:r>
                        <m:rPr>
                          <m:brk m:alnAt="23"/>
                        </m:rPr>
                        <a:rPr lang="es-CR" sz="1100" b="0" i="1">
                          <a:latin typeface="Cambria Math" panose="02040503050406030204" pitchFamily="18" charset="0"/>
                        </a:rPr>
                        <m:t>𝑘</m:t>
                      </m:r>
                      <m:r>
                        <a:rPr lang="es-CR" sz="1100" i="1">
                          <a:latin typeface="Cambria Math" panose="02040503050406030204" pitchFamily="18" charset="0"/>
                        </a:rPr>
                        <m:t>=</m:t>
                      </m:r>
                      <m:r>
                        <a:rPr lang="es-CR" sz="1100" b="0" i="1">
                          <a:latin typeface="Cambria Math" panose="02040503050406030204" pitchFamily="18" charset="0"/>
                        </a:rPr>
                        <m:t>1</m:t>
                      </m:r>
                    </m:sub>
                    <m:sup>
                      <m:r>
                        <a:rPr lang="es-CR" sz="1100" i="1">
                          <a:latin typeface="Cambria Math" panose="02040503050406030204" pitchFamily="18" charset="0"/>
                        </a:rPr>
                        <m:t>𝑛</m:t>
                      </m:r>
                    </m:sup>
                    <m:e>
                      <m:sSub>
                        <m:sSubPr>
                          <m:ctrlPr>
                            <a:rPr lang="es-CR" sz="1100" b="0" i="1">
                              <a:solidFill>
                                <a:schemeClr val="tx1"/>
                              </a:solidFill>
                              <a:effectLst/>
                              <a:latin typeface="Cambria Math" panose="02040503050406030204" pitchFamily="18" charset="0"/>
                              <a:ea typeface="+mn-ea"/>
                              <a:cs typeface="+mn-cs"/>
                            </a:rPr>
                          </m:ctrlPr>
                        </m:sSubPr>
                        <m:e>
                          <m:r>
                            <a:rPr lang="es-CR" sz="1100" b="0" i="1">
                              <a:solidFill>
                                <a:schemeClr val="tx1"/>
                              </a:solidFill>
                              <a:effectLst/>
                              <a:latin typeface="Cambria Math" panose="02040503050406030204" pitchFamily="18" charset="0"/>
                              <a:ea typeface="+mn-ea"/>
                              <a:cs typeface="+mn-cs"/>
                            </a:rPr>
                            <m:t>𝑇𝑎𝑚𝐻𝑜𝑔</m:t>
                          </m:r>
                        </m:e>
                        <m:sub>
                          <m:r>
                            <a:rPr lang="es-CR" sz="1100" b="0" i="1">
                              <a:solidFill>
                                <a:schemeClr val="tx1"/>
                              </a:solidFill>
                              <a:effectLst/>
                              <a:latin typeface="Cambria Math" panose="02040503050406030204" pitchFamily="18" charset="0"/>
                              <a:ea typeface="+mn-ea"/>
                              <a:cs typeface="+mn-cs"/>
                            </a:rPr>
                            <m:t>𝑘</m:t>
                          </m:r>
                        </m:sub>
                      </m:sSub>
                      <m:r>
                        <a:rPr lang="es-CR" sz="1100" b="0" i="1">
                          <a:solidFill>
                            <a:schemeClr val="tx1"/>
                          </a:solidFill>
                          <a:effectLst/>
                          <a:latin typeface="Cambria Math" panose="02040503050406030204" pitchFamily="18" charset="0"/>
                          <a:ea typeface="+mn-ea"/>
                          <a:cs typeface="+mn-cs"/>
                        </a:rPr>
                        <m:t>)</m:t>
                      </m:r>
                      <m:r>
                        <a:rPr lang="es-CR" sz="1100" b="0" i="1">
                          <a:latin typeface="Cambria Math" panose="02040503050406030204" pitchFamily="18" charset="0"/>
                        </a:rPr>
                        <m:t> </m:t>
                      </m:r>
                    </m:e>
                  </m:nary>
                </m:oMath>
              </a14:m>
              <a:r>
                <a:rPr lang="es-CR" sz="1100" i="1">
                  <a:latin typeface="+mn-lt"/>
                </a:rPr>
                <a:t>/Total de hogares	</a:t>
              </a:r>
            </a:p>
            <a:p>
              <a:endParaRPr lang="es-CR" sz="1100" i="1">
                <a:latin typeface="+mn-lt"/>
              </a:endParaRPr>
            </a:p>
            <a:p>
              <a:r>
                <a:rPr lang="es-CR" sz="1100" i="1">
                  <a:latin typeface="+mn-lt"/>
                </a:rPr>
                <a:t>donde n </a:t>
              </a:r>
              <a:r>
                <a:rPr lang="es-CR" sz="1100" i="1" baseline="0">
                  <a:latin typeface="+mn-lt"/>
                </a:rPr>
                <a:t>es el número de hogares</a:t>
              </a:r>
              <a:br>
                <a:rPr lang="es-CR" sz="1100" i="1" baseline="0">
                  <a:latin typeface="+mn-lt"/>
                </a:rPr>
              </a:br>
              <a:r>
                <a:rPr lang="es-CR" sz="1100" i="1" baseline="0">
                  <a:latin typeface="+mn-lt"/>
                </a:rPr>
                <a:t>TamHog= Tamaño del hogar</a:t>
              </a:r>
              <a:endParaRPr lang="es-CR" sz="1100" i="1">
                <a:latin typeface="+mn-lt"/>
              </a:endParaRPr>
            </a:p>
          </xdr:txBody>
        </xdr:sp>
      </mc:Choice>
      <mc:Fallback xmlns="">
        <xdr:sp macro="" textlink="">
          <xdr:nvSpPr>
            <xdr:cNvPr id="2" name="CuadroTexto 1"/>
            <xdr:cNvSpPr txBox="1"/>
          </xdr:nvSpPr>
          <xdr:spPr>
            <a:xfrm>
              <a:off x="2675635" y="2209514"/>
              <a:ext cx="5763515" cy="6889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s-CR" sz="1100"/>
                <a:t>Miembros</a:t>
              </a:r>
              <a:r>
                <a:rPr lang="es-CR" sz="1100" baseline="0"/>
                <a:t> por hogar </a:t>
              </a:r>
              <a:r>
                <a:rPr lang="es-CR" sz="1100" i="0">
                  <a:latin typeface="Cambria Math" panose="02040503050406030204" pitchFamily="18" charset="0"/>
                </a:rPr>
                <a:t>=</a:t>
              </a:r>
              <a:r>
                <a:rPr lang="es-CR" sz="1100" b="0" i="0">
                  <a:latin typeface="Cambria Math" panose="02040503050406030204" pitchFamily="18" charset="0"/>
                </a:rPr>
                <a:t>(</a:t>
              </a:r>
              <a:r>
                <a:rPr lang="es-CR" sz="1100" i="0">
                  <a:latin typeface="Cambria Math" panose="02040503050406030204" pitchFamily="18" charset="0"/>
                </a:rPr>
                <a:t>∑</a:t>
              </a:r>
              <a:r>
                <a:rPr lang="es-CR" sz="1100" b="0" i="0">
                  <a:latin typeface="Cambria Math" panose="02040503050406030204" pitchFamily="18" charset="0"/>
                </a:rPr>
                <a:t>_(𝑘</a:t>
              </a:r>
              <a:r>
                <a:rPr lang="es-CR" sz="1100" i="0">
                  <a:latin typeface="Cambria Math" panose="02040503050406030204" pitchFamily="18" charset="0"/>
                </a:rPr>
                <a:t>=</a:t>
              </a:r>
              <a:r>
                <a:rPr lang="es-CR" sz="1100" b="0" i="0">
                  <a:latin typeface="Cambria Math" panose="02040503050406030204" pitchFamily="18" charset="0"/>
                </a:rPr>
                <a:t>1)^</a:t>
              </a:r>
              <a:r>
                <a:rPr lang="es-CR" sz="1100" i="0">
                  <a:latin typeface="Cambria Math" panose="02040503050406030204" pitchFamily="18" charset="0"/>
                </a:rPr>
                <a:t>𝑛</a:t>
              </a:r>
              <a:r>
                <a:rPr lang="es-CR" sz="1100" b="0" i="0">
                  <a:latin typeface="Cambria Math" panose="02040503050406030204" pitchFamily="18" charset="0"/>
                </a:rPr>
                <a:t>▒〖</a:t>
              </a:r>
              <a:r>
                <a:rPr lang="es-CR" sz="1100" b="0" i="0">
                  <a:solidFill>
                    <a:schemeClr val="tx1"/>
                  </a:solidFill>
                  <a:effectLst/>
                  <a:latin typeface="Cambria Math" panose="02040503050406030204" pitchFamily="18" charset="0"/>
                  <a:ea typeface="+mn-ea"/>
                  <a:cs typeface="+mn-cs"/>
                </a:rPr>
                <a:t>〖𝑇𝑎𝑚𝐻𝑜𝑔〗_𝑘)</a:t>
              </a:r>
              <a:r>
                <a:rPr lang="es-CR" sz="1100" b="0" i="0">
                  <a:latin typeface="Cambria Math" panose="02040503050406030204" pitchFamily="18" charset="0"/>
                </a:rPr>
                <a:t> 〗</a:t>
              </a:r>
              <a:r>
                <a:rPr lang="es-CR" sz="1100" i="1">
                  <a:latin typeface="+mn-lt"/>
                </a:rPr>
                <a:t>/Total de hogares	</a:t>
              </a:r>
            </a:p>
            <a:p>
              <a:endParaRPr lang="es-CR" sz="1100" i="1">
                <a:latin typeface="+mn-lt"/>
              </a:endParaRPr>
            </a:p>
            <a:p>
              <a:r>
                <a:rPr lang="es-CR" sz="1100" i="1">
                  <a:latin typeface="+mn-lt"/>
                </a:rPr>
                <a:t>donde n </a:t>
              </a:r>
              <a:r>
                <a:rPr lang="es-CR" sz="1100" i="1" baseline="0">
                  <a:latin typeface="+mn-lt"/>
                </a:rPr>
                <a:t>es el número de hogares</a:t>
              </a:r>
              <a:br>
                <a:rPr lang="es-CR" sz="1100" i="1" baseline="0">
                  <a:latin typeface="+mn-lt"/>
                </a:rPr>
              </a:br>
              <a:r>
                <a:rPr lang="es-CR" sz="1100" i="1" baseline="0">
                  <a:latin typeface="+mn-lt"/>
                </a:rPr>
                <a:t>TamHog= Tamaño del hogar</a:t>
              </a:r>
              <a:endParaRPr lang="es-CR" sz="1100" i="1">
                <a:latin typeface="+mn-lt"/>
              </a:endParaRPr>
            </a:p>
          </xdr:txBody>
        </xdr:sp>
      </mc:Fallback>
    </mc:AlternateContent>
    <xdr:clientData/>
  </xdr:oneCellAnchor>
</xdr:wsDr>
</file>

<file path=xl/drawings/drawing21.xml><?xml version="1.0" encoding="utf-8"?>
<xdr:wsDr xmlns:xdr="http://schemas.openxmlformats.org/drawingml/2006/spreadsheetDrawing" xmlns:a="http://schemas.openxmlformats.org/drawingml/2006/main">
  <xdr:oneCellAnchor>
    <xdr:from>
      <xdr:col>2</xdr:col>
      <xdr:colOff>0</xdr:colOff>
      <xdr:row>5</xdr:row>
      <xdr:rowOff>0</xdr:rowOff>
    </xdr:from>
    <xdr:ext cx="5763515" cy="516680"/>
    <mc:AlternateContent xmlns:mc="http://schemas.openxmlformats.org/markup-compatibility/2006" xmlns:a14="http://schemas.microsoft.com/office/drawing/2010/main">
      <mc:Choice Requires="a14">
        <xdr:sp macro="" textlink="">
          <xdr:nvSpPr>
            <xdr:cNvPr id="2" name="CuadroTexto 1">
              <a:extLst>
                <a:ext uri="{FF2B5EF4-FFF2-40B4-BE49-F238E27FC236}">
                  <a16:creationId xmlns:a16="http://schemas.microsoft.com/office/drawing/2014/main" id="{00000000-0008-0000-2400-000002000000}"/>
                </a:ext>
              </a:extLst>
            </xdr:cNvPr>
            <xdr:cNvSpPr txBox="1"/>
          </xdr:nvSpPr>
          <xdr:spPr>
            <a:xfrm>
              <a:off x="2590800" y="4143375"/>
              <a:ext cx="5763515" cy="5166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s-CR" sz="1100"/>
                <a:t>P</a:t>
              </a:r>
              <a14:m>
                <m:oMath xmlns:m="http://schemas.openxmlformats.org/officeDocument/2006/math">
                  <m:r>
                    <m:rPr>
                      <m:sty m:val="p"/>
                    </m:rPr>
                    <a:rPr lang="es-CR" sz="1100" b="0" i="0">
                      <a:latin typeface="Cambria Math" panose="02040503050406030204" pitchFamily="18" charset="0"/>
                    </a:rPr>
                    <m:t>obreza</m:t>
                  </m:r>
                  <m:r>
                    <a:rPr lang="es-CR" sz="1100" i="1">
                      <a:latin typeface="Cambria Math" panose="02040503050406030204" pitchFamily="18" charset="0"/>
                    </a:rPr>
                    <m:t>=</m:t>
                  </m:r>
                  <m:r>
                    <a:rPr lang="es-CR" sz="1100" b="0" i="1">
                      <a:latin typeface="Cambria Math" panose="02040503050406030204" pitchFamily="18" charset="0"/>
                    </a:rPr>
                    <m:t>(</m:t>
                  </m:r>
                  <m:nary>
                    <m:naryPr>
                      <m:chr m:val="∑"/>
                      <m:ctrlPr>
                        <a:rPr lang="es-CR" sz="1100" i="1">
                          <a:latin typeface="Cambria Math" panose="02040503050406030204" pitchFamily="18" charset="0"/>
                        </a:rPr>
                      </m:ctrlPr>
                    </m:naryPr>
                    <m:sub>
                      <m:r>
                        <m:rPr>
                          <m:brk m:alnAt="23"/>
                        </m:rPr>
                        <a:rPr lang="es-CR" sz="1100" b="0" i="1">
                          <a:latin typeface="Cambria Math" panose="02040503050406030204" pitchFamily="18" charset="0"/>
                        </a:rPr>
                        <m:t>𝑘</m:t>
                      </m:r>
                      <m:r>
                        <a:rPr lang="es-CR" sz="1100" i="1">
                          <a:latin typeface="Cambria Math" panose="02040503050406030204" pitchFamily="18" charset="0"/>
                        </a:rPr>
                        <m:t>=</m:t>
                      </m:r>
                      <m:r>
                        <a:rPr lang="es-CR" sz="1100" b="0" i="1">
                          <a:latin typeface="Cambria Math" panose="02040503050406030204" pitchFamily="18" charset="0"/>
                        </a:rPr>
                        <m:t>1</m:t>
                      </m:r>
                    </m:sub>
                    <m:sup>
                      <m:r>
                        <a:rPr lang="es-CR" sz="1100" i="1">
                          <a:latin typeface="Cambria Math" panose="02040503050406030204" pitchFamily="18" charset="0"/>
                        </a:rPr>
                        <m:t>𝑛</m:t>
                      </m:r>
                    </m:sup>
                    <m:e>
                      <m:sSub>
                        <m:sSubPr>
                          <m:ctrlPr>
                            <a:rPr lang="es-CR" sz="1100" b="0" i="1">
                              <a:solidFill>
                                <a:schemeClr val="tx1"/>
                              </a:solidFill>
                              <a:effectLst/>
                              <a:latin typeface="Cambria Math" panose="02040503050406030204" pitchFamily="18" charset="0"/>
                              <a:ea typeface="+mn-ea"/>
                              <a:cs typeface="+mn-cs"/>
                            </a:rPr>
                          </m:ctrlPr>
                        </m:sSubPr>
                        <m:e>
                          <m:r>
                            <a:rPr lang="es-CR" sz="1100" b="0" i="1">
                              <a:solidFill>
                                <a:schemeClr val="tx1"/>
                              </a:solidFill>
                              <a:effectLst/>
                              <a:latin typeface="Cambria Math" panose="02040503050406030204" pitchFamily="18" charset="0"/>
                              <a:ea typeface="+mn-ea"/>
                              <a:cs typeface="+mn-cs"/>
                            </a:rPr>
                            <m:t>𝑃𝑒𝑟𝑠𝑜𝑛𝑎𝑠</m:t>
                          </m:r>
                          <m:r>
                            <a:rPr lang="es-CR" sz="1100" b="0" i="1">
                              <a:solidFill>
                                <a:schemeClr val="tx1"/>
                              </a:solidFill>
                              <a:effectLst/>
                              <a:latin typeface="Cambria Math" panose="02040503050406030204" pitchFamily="18" charset="0"/>
                              <a:ea typeface="+mn-ea"/>
                              <a:cs typeface="+mn-cs"/>
                            </a:rPr>
                            <m:t> </m:t>
                          </m:r>
                          <m:r>
                            <a:rPr lang="es-CR" sz="1100" b="0" i="1">
                              <a:solidFill>
                                <a:schemeClr val="tx1"/>
                              </a:solidFill>
                              <a:effectLst/>
                              <a:latin typeface="Cambria Math" panose="02040503050406030204" pitchFamily="18" charset="0"/>
                              <a:ea typeface="+mn-ea"/>
                              <a:cs typeface="+mn-cs"/>
                            </a:rPr>
                            <m:t>𝑒𝑛</m:t>
                          </m:r>
                          <m:r>
                            <a:rPr lang="es-CR" sz="1100" b="0" i="1">
                              <a:solidFill>
                                <a:schemeClr val="tx1"/>
                              </a:solidFill>
                              <a:effectLst/>
                              <a:latin typeface="Cambria Math" panose="02040503050406030204" pitchFamily="18" charset="0"/>
                              <a:ea typeface="+mn-ea"/>
                              <a:cs typeface="+mn-cs"/>
                            </a:rPr>
                            <m:t> </m:t>
                          </m:r>
                          <m:r>
                            <a:rPr lang="es-CR" sz="1100" b="0" i="1">
                              <a:solidFill>
                                <a:schemeClr val="tx1"/>
                              </a:solidFill>
                              <a:effectLst/>
                              <a:latin typeface="Cambria Math" panose="02040503050406030204" pitchFamily="18" charset="0"/>
                              <a:ea typeface="+mn-ea"/>
                              <a:cs typeface="+mn-cs"/>
                            </a:rPr>
                            <m:t>h𝑜𝑔𝑎𝑟𝑒𝑠</m:t>
                          </m:r>
                          <m:r>
                            <a:rPr lang="es-CR" sz="1100" b="0" i="1">
                              <a:solidFill>
                                <a:schemeClr val="tx1"/>
                              </a:solidFill>
                              <a:effectLst/>
                              <a:latin typeface="Cambria Math" panose="02040503050406030204" pitchFamily="18" charset="0"/>
                              <a:ea typeface="+mn-ea"/>
                              <a:cs typeface="+mn-cs"/>
                            </a:rPr>
                            <m:t> </m:t>
                          </m:r>
                          <m:r>
                            <a:rPr lang="es-CR" sz="1100" b="0" i="1">
                              <a:solidFill>
                                <a:schemeClr val="tx1"/>
                              </a:solidFill>
                              <a:effectLst/>
                              <a:latin typeface="Cambria Math" panose="02040503050406030204" pitchFamily="18" charset="0"/>
                              <a:ea typeface="+mn-ea"/>
                              <a:cs typeface="+mn-cs"/>
                            </a:rPr>
                            <m:t>𝑝𝑜𝑏𝑟𝑒𝑠</m:t>
                          </m:r>
                        </m:e>
                        <m:sub>
                          <m:r>
                            <a:rPr lang="es-CR" sz="1100" b="0" i="1">
                              <a:solidFill>
                                <a:schemeClr val="tx1"/>
                              </a:solidFill>
                              <a:effectLst/>
                              <a:latin typeface="Cambria Math" panose="02040503050406030204" pitchFamily="18" charset="0"/>
                              <a:ea typeface="+mn-ea"/>
                              <a:cs typeface="+mn-cs"/>
                            </a:rPr>
                            <m:t>𝑘</m:t>
                          </m:r>
                        </m:sub>
                      </m:sSub>
                      <m:r>
                        <a:rPr lang="es-CR" sz="1100" b="0" i="1">
                          <a:solidFill>
                            <a:schemeClr val="tx1"/>
                          </a:solidFill>
                          <a:effectLst/>
                          <a:latin typeface="Cambria Math" panose="02040503050406030204" pitchFamily="18" charset="0"/>
                          <a:ea typeface="+mn-ea"/>
                          <a:cs typeface="+mn-cs"/>
                        </a:rPr>
                        <m:t>)</m:t>
                      </m:r>
                      <m:r>
                        <a:rPr lang="es-CR" sz="1100" b="0" i="1">
                          <a:latin typeface="Cambria Math" panose="02040503050406030204" pitchFamily="18" charset="0"/>
                        </a:rPr>
                        <m:t> </m:t>
                      </m:r>
                    </m:e>
                  </m:nary>
                </m:oMath>
              </a14:m>
              <a:r>
                <a:rPr lang="es-CR" sz="1100" i="1">
                  <a:latin typeface="+mn-lt"/>
                </a:rPr>
                <a:t>/Total de personas)*100	</a:t>
              </a:r>
            </a:p>
            <a:p>
              <a:endParaRPr lang="es-CR" sz="1100" i="1">
                <a:latin typeface="+mn-lt"/>
              </a:endParaRPr>
            </a:p>
            <a:p>
              <a:r>
                <a:rPr lang="es-CR" sz="1100" i="1">
                  <a:latin typeface="+mn-lt"/>
                </a:rPr>
                <a:t>donde n </a:t>
              </a:r>
              <a:r>
                <a:rPr lang="es-CR" sz="1100" i="1" baseline="0">
                  <a:latin typeface="+mn-lt"/>
                </a:rPr>
                <a:t>es el número de personas</a:t>
              </a:r>
              <a:endParaRPr lang="es-CR" sz="1100" i="1">
                <a:latin typeface="+mn-lt"/>
              </a:endParaRPr>
            </a:p>
          </xdr:txBody>
        </xdr:sp>
      </mc:Choice>
      <mc:Fallback xmlns="">
        <xdr:sp macro="" textlink="">
          <xdr:nvSpPr>
            <xdr:cNvPr id="2" name="CuadroTexto 1"/>
            <xdr:cNvSpPr txBox="1"/>
          </xdr:nvSpPr>
          <xdr:spPr>
            <a:xfrm>
              <a:off x="2590800" y="4143375"/>
              <a:ext cx="5763515" cy="5166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s-CR" sz="1100"/>
                <a:t>P</a:t>
              </a:r>
              <a:r>
                <a:rPr lang="es-CR" sz="1100" b="0" i="0">
                  <a:latin typeface="Cambria Math" panose="02040503050406030204" pitchFamily="18" charset="0"/>
                </a:rPr>
                <a:t>obreza</a:t>
              </a:r>
              <a:r>
                <a:rPr lang="es-CR" sz="1100" i="0">
                  <a:latin typeface="Cambria Math" panose="02040503050406030204" pitchFamily="18" charset="0"/>
                </a:rPr>
                <a:t>=</a:t>
              </a:r>
              <a:r>
                <a:rPr lang="es-CR" sz="1100" b="0" i="0">
                  <a:latin typeface="Cambria Math" panose="02040503050406030204" pitchFamily="18" charset="0"/>
                </a:rPr>
                <a:t>(</a:t>
              </a:r>
              <a:r>
                <a:rPr lang="es-CR" sz="1100" i="0">
                  <a:latin typeface="Cambria Math" panose="02040503050406030204" pitchFamily="18" charset="0"/>
                </a:rPr>
                <a:t>∑</a:t>
              </a:r>
              <a:r>
                <a:rPr lang="es-CR" sz="1100" b="0" i="0">
                  <a:latin typeface="Cambria Math" panose="02040503050406030204" pitchFamily="18" charset="0"/>
                </a:rPr>
                <a:t>_(𝑘</a:t>
              </a:r>
              <a:r>
                <a:rPr lang="es-CR" sz="1100" i="0">
                  <a:latin typeface="Cambria Math" panose="02040503050406030204" pitchFamily="18" charset="0"/>
                </a:rPr>
                <a:t>=</a:t>
              </a:r>
              <a:r>
                <a:rPr lang="es-CR" sz="1100" b="0" i="0">
                  <a:latin typeface="Cambria Math" panose="02040503050406030204" pitchFamily="18" charset="0"/>
                </a:rPr>
                <a:t>1)^</a:t>
              </a:r>
              <a:r>
                <a:rPr lang="es-CR" sz="1100" i="0">
                  <a:latin typeface="Cambria Math" panose="02040503050406030204" pitchFamily="18" charset="0"/>
                </a:rPr>
                <a:t>𝑛</a:t>
              </a:r>
              <a:r>
                <a:rPr lang="es-CR" sz="1100" b="0" i="0">
                  <a:latin typeface="Cambria Math" panose="02040503050406030204" pitchFamily="18" charset="0"/>
                </a:rPr>
                <a:t>▒〖</a:t>
              </a:r>
              <a:r>
                <a:rPr lang="es-CR" sz="1100" b="0" i="0">
                  <a:solidFill>
                    <a:schemeClr val="tx1"/>
                  </a:solidFill>
                  <a:effectLst/>
                  <a:latin typeface="Cambria Math" panose="02040503050406030204" pitchFamily="18" charset="0"/>
                  <a:ea typeface="+mn-ea"/>
                  <a:cs typeface="+mn-cs"/>
                </a:rPr>
                <a:t>〖𝑃𝑒𝑟𝑠𝑜𝑛𝑎𝑠 𝑒𝑛 ℎ𝑜𝑔𝑎𝑟𝑒𝑠 𝑝𝑜𝑏𝑟𝑒𝑠〗_𝑘)</a:t>
              </a:r>
              <a:r>
                <a:rPr lang="es-CR" sz="1100" b="0" i="0">
                  <a:latin typeface="Cambria Math" panose="02040503050406030204" pitchFamily="18" charset="0"/>
                </a:rPr>
                <a:t> 〗</a:t>
              </a:r>
              <a:r>
                <a:rPr lang="es-CR" sz="1100" i="1">
                  <a:latin typeface="+mn-lt"/>
                </a:rPr>
                <a:t>/Total de personas)*100	</a:t>
              </a:r>
            </a:p>
            <a:p>
              <a:endParaRPr lang="es-CR" sz="1100" i="1">
                <a:latin typeface="+mn-lt"/>
              </a:endParaRPr>
            </a:p>
            <a:p>
              <a:r>
                <a:rPr lang="es-CR" sz="1100" i="1">
                  <a:latin typeface="+mn-lt"/>
                </a:rPr>
                <a:t>donde n </a:t>
              </a:r>
              <a:r>
                <a:rPr lang="es-CR" sz="1100" i="1" baseline="0">
                  <a:latin typeface="+mn-lt"/>
                </a:rPr>
                <a:t>es el número de personas</a:t>
              </a:r>
              <a:endParaRPr lang="es-CR" sz="1100" i="1">
                <a:latin typeface="+mn-lt"/>
              </a:endParaRPr>
            </a:p>
          </xdr:txBody>
        </xdr:sp>
      </mc:Fallback>
    </mc:AlternateContent>
    <xdr:clientData/>
  </xdr:oneCellAnchor>
</xdr:wsDr>
</file>

<file path=xl/drawings/drawing22.xml><?xml version="1.0" encoding="utf-8"?>
<xdr:wsDr xmlns:xdr="http://schemas.openxmlformats.org/drawingml/2006/spreadsheetDrawing" xmlns:a="http://schemas.openxmlformats.org/drawingml/2006/main">
  <xdr:oneCellAnchor>
    <xdr:from>
      <xdr:col>2</xdr:col>
      <xdr:colOff>75312</xdr:colOff>
      <xdr:row>5</xdr:row>
      <xdr:rowOff>352138</xdr:rowOff>
    </xdr:from>
    <xdr:ext cx="5725414" cy="509820"/>
    <mc:AlternateContent xmlns:mc="http://schemas.openxmlformats.org/markup-compatibility/2006" xmlns:a14="http://schemas.microsoft.com/office/drawing/2010/main">
      <mc:Choice Requires="a14">
        <xdr:sp macro="" textlink="">
          <xdr:nvSpPr>
            <xdr:cNvPr id="2" name="CuadroTexto 1">
              <a:extLst>
                <a:ext uri="{FF2B5EF4-FFF2-40B4-BE49-F238E27FC236}">
                  <a16:creationId xmlns:a16="http://schemas.microsoft.com/office/drawing/2014/main" id="{00000000-0008-0000-2600-000002000000}"/>
                </a:ext>
              </a:extLst>
            </xdr:cNvPr>
            <xdr:cNvSpPr txBox="1"/>
          </xdr:nvSpPr>
          <xdr:spPr>
            <a:xfrm>
              <a:off x="2666112" y="3400138"/>
              <a:ext cx="5725414" cy="5098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s-CR" sz="1100" i="0">
                  <a:latin typeface="+mn-lt"/>
                </a:rPr>
                <a:t>Pobres</a:t>
              </a:r>
              <a:r>
                <a:rPr lang="es-CR" sz="1100" i="0" baseline="0">
                  <a:latin typeface="+mn-lt"/>
                </a:rPr>
                <a:t> IPM </a:t>
              </a:r>
              <a14:m>
                <m:oMath xmlns:m="http://schemas.openxmlformats.org/officeDocument/2006/math">
                  <m:r>
                    <a:rPr lang="es-CR" sz="1100" i="1">
                      <a:latin typeface="Cambria Math" panose="02040503050406030204" pitchFamily="18" charset="0"/>
                    </a:rPr>
                    <m:t>=</m:t>
                  </m:r>
                </m:oMath>
              </a14:m>
              <a:endParaRPr lang="es-CR" sz="1100" i="1">
                <a:latin typeface="Cambria Math" panose="02040503050406030204" pitchFamily="18" charset="0"/>
              </a:endParaRPr>
            </a:p>
            <a:p>
              <a:endParaRPr lang="es-CR" sz="1100" b="0" i="1">
                <a:latin typeface="Cambria Math" panose="02040503050406030204" pitchFamily="18" charset="0"/>
              </a:endParaRPr>
            </a:p>
            <a:p>
              <a14:m>
                <m:oMath xmlns:m="http://schemas.openxmlformats.org/officeDocument/2006/math">
                  <m:r>
                    <a:rPr lang="es-CR" sz="1100" b="0" i="1">
                      <a:latin typeface="Cambria Math" panose="02040503050406030204" pitchFamily="18" charset="0"/>
                    </a:rPr>
                    <m:t>((</m:t>
                  </m:r>
                  <m:nary>
                    <m:naryPr>
                      <m:chr m:val="∑"/>
                      <m:ctrlPr>
                        <a:rPr lang="es-CR" sz="1100" i="1">
                          <a:latin typeface="Cambria Math" panose="02040503050406030204" pitchFamily="18" charset="0"/>
                        </a:rPr>
                      </m:ctrlPr>
                    </m:naryPr>
                    <m:sub>
                      <m:r>
                        <a:rPr lang="es-CR" sz="1100" i="1">
                          <a:latin typeface="Cambria Math" panose="02040503050406030204" pitchFamily="18" charset="0"/>
                        </a:rPr>
                        <m:t>𝑘</m:t>
                      </m:r>
                      <m:r>
                        <a:rPr lang="es-CR" sz="1100" i="1">
                          <a:latin typeface="Cambria Math" panose="02040503050406030204" pitchFamily="18" charset="0"/>
                        </a:rPr>
                        <m:t>=1</m:t>
                      </m:r>
                    </m:sub>
                    <m:sup>
                      <m:r>
                        <a:rPr lang="es-CR" sz="1100" i="1">
                          <a:latin typeface="Cambria Math" panose="02040503050406030204" pitchFamily="18" charset="0"/>
                        </a:rPr>
                        <m:t>𝑛</m:t>
                      </m:r>
                    </m:sup>
                    <m:e>
                      <m:d>
                        <m:dPr>
                          <m:ctrlPr>
                            <a:rPr lang="es-CR" sz="1100" i="1">
                              <a:latin typeface="Cambria Math" panose="02040503050406030204" pitchFamily="18" charset="0"/>
                            </a:rPr>
                          </m:ctrlPr>
                        </m:dPr>
                        <m:e>
                          <m:r>
                            <a:rPr lang="es-CR" sz="1100" b="0" i="1">
                              <a:latin typeface="Cambria Math" panose="02040503050406030204" pitchFamily="18" charset="0"/>
                            </a:rPr>
                            <m:t>𝑃𝑒𝑟𝑠𝑜𝑛𝑎𝑠</m:t>
                          </m:r>
                          <m:r>
                            <a:rPr lang="es-CR" sz="1100" b="0" i="1">
                              <a:latin typeface="Cambria Math" panose="02040503050406030204" pitchFamily="18" charset="0"/>
                            </a:rPr>
                            <m:t> </m:t>
                          </m:r>
                          <m:r>
                            <a:rPr lang="es-CR" sz="1100" b="0" i="1">
                              <a:latin typeface="Cambria Math" panose="02040503050406030204" pitchFamily="18" charset="0"/>
                            </a:rPr>
                            <m:t>𝑒𝑛</m:t>
                          </m:r>
                          <m:r>
                            <a:rPr lang="es-CR" sz="1100" b="0" i="1">
                              <a:latin typeface="Cambria Math" panose="02040503050406030204" pitchFamily="18" charset="0"/>
                            </a:rPr>
                            <m:t> </m:t>
                          </m:r>
                          <m:r>
                            <a:rPr lang="es-CR" sz="1100" b="0" i="1">
                              <a:latin typeface="Cambria Math" panose="02040503050406030204" pitchFamily="18" charset="0"/>
                            </a:rPr>
                            <m:t>h𝑜𝑔𝑎𝑟𝑒𝑠</m:t>
                          </m:r>
                          <m:r>
                            <a:rPr lang="es-CR" sz="1100" b="0" i="1">
                              <a:latin typeface="Cambria Math" panose="02040503050406030204" pitchFamily="18" charset="0"/>
                            </a:rPr>
                            <m:t> </m:t>
                          </m:r>
                          <m:r>
                            <a:rPr lang="es-CR" sz="1100" b="0" i="1">
                              <a:latin typeface="Cambria Math" panose="02040503050406030204" pitchFamily="18" charset="0"/>
                            </a:rPr>
                            <m:t>𝑝𝑜𝑏𝑟𝑒𝑠</m:t>
                          </m:r>
                          <m:r>
                            <a:rPr lang="es-CR" sz="1100" b="0" i="1">
                              <a:latin typeface="Cambria Math" panose="02040503050406030204" pitchFamily="18" charset="0"/>
                            </a:rPr>
                            <m:t> </m:t>
                          </m:r>
                          <m:r>
                            <a:rPr lang="es-CR" sz="1100" b="0" i="1">
                              <a:latin typeface="Cambria Math" panose="02040503050406030204" pitchFamily="18" charset="0"/>
                            </a:rPr>
                            <m:t>𝑚𝑢𝑙𝑡𝑖𝑑𝑖𝑚𝑒𝑛𝑐𝑖𝑜𝑛𝑎𝑙𝑚𝑒𝑛𝑡𝑒</m:t>
                          </m:r>
                        </m:e>
                      </m:d>
                      <m:sSup>
                        <m:sSupPr>
                          <m:ctrlPr>
                            <a:rPr lang="es-CR" sz="1100" i="1">
                              <a:latin typeface="Cambria Math" panose="02040503050406030204" pitchFamily="18" charset="0"/>
                            </a:rPr>
                          </m:ctrlPr>
                        </m:sSupPr>
                        <m:e>
                          <m:r>
                            <a:rPr lang="es-CR" sz="1100" b="0" i="1">
                              <a:latin typeface="Cambria Math" panose="02040503050406030204" pitchFamily="18" charset="0"/>
                            </a:rPr>
                            <m:t>𝑛</m:t>
                          </m:r>
                          <m:r>
                            <a:rPr lang="es-CR" sz="1100" b="0" i="1">
                              <a:latin typeface="Cambria Math" panose="02040503050406030204" pitchFamily="18" charset="0"/>
                            </a:rPr>
                            <m:t>  )/</m:t>
                          </m:r>
                        </m:e>
                        <m:sup>
                          <m:r>
                            <a:rPr lang="es-CR" sz="1100" b="0" i="1">
                              <a:latin typeface="Cambria Math" panose="02040503050406030204" pitchFamily="18" charset="0"/>
                            </a:rPr>
                            <m:t>  </m:t>
                          </m:r>
                        </m:sup>
                      </m:sSup>
                      <m:r>
                        <a:rPr lang="es-CR" sz="1100" b="0" i="1">
                          <a:latin typeface="Cambria Math" panose="02040503050406030204" pitchFamily="18" charset="0"/>
                        </a:rPr>
                        <m:t>𝑇𝑜𝑡𝑎𝑙</m:t>
                      </m:r>
                      <m:r>
                        <a:rPr lang="es-CR" sz="1100" b="0" i="1">
                          <a:latin typeface="Cambria Math" panose="02040503050406030204" pitchFamily="18" charset="0"/>
                        </a:rPr>
                        <m:t> </m:t>
                      </m:r>
                      <m:r>
                        <a:rPr lang="es-CR" sz="1100" b="0" i="1">
                          <a:latin typeface="Cambria Math" panose="02040503050406030204" pitchFamily="18" charset="0"/>
                        </a:rPr>
                        <m:t>𝑑𝑒</m:t>
                      </m:r>
                      <m:r>
                        <a:rPr lang="es-CR" sz="1100" b="0" i="1">
                          <a:latin typeface="Cambria Math" panose="02040503050406030204" pitchFamily="18" charset="0"/>
                        </a:rPr>
                        <m:t> </m:t>
                      </m:r>
                      <m:r>
                        <a:rPr lang="es-CR" sz="1100" b="0" i="1">
                          <a:latin typeface="Cambria Math" panose="02040503050406030204" pitchFamily="18" charset="0"/>
                        </a:rPr>
                        <m:t>𝑝𝑒𝑟𝑠𝑜𝑛𝑎𝑠</m:t>
                      </m:r>
                      <m:r>
                        <a:rPr lang="es-CR" sz="1100" b="0" i="1">
                          <a:latin typeface="Cambria Math" panose="02040503050406030204" pitchFamily="18" charset="0"/>
                        </a:rPr>
                        <m:t>  )</m:t>
                      </m:r>
                    </m:e>
                  </m:nary>
                </m:oMath>
              </a14:m>
              <a:r>
                <a:rPr lang="es-CR" sz="1100"/>
                <a:t>*100</a:t>
              </a:r>
            </a:p>
          </xdr:txBody>
        </xdr:sp>
      </mc:Choice>
      <mc:Fallback xmlns="">
        <xdr:sp macro="" textlink="">
          <xdr:nvSpPr>
            <xdr:cNvPr id="2" name="CuadroTexto 1"/>
            <xdr:cNvSpPr txBox="1"/>
          </xdr:nvSpPr>
          <xdr:spPr>
            <a:xfrm>
              <a:off x="2666112" y="3400138"/>
              <a:ext cx="5725414" cy="5098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s-CR" sz="1100" i="0">
                  <a:latin typeface="+mn-lt"/>
                </a:rPr>
                <a:t>Pobres</a:t>
              </a:r>
              <a:r>
                <a:rPr lang="es-CR" sz="1100" i="0" baseline="0">
                  <a:latin typeface="+mn-lt"/>
                </a:rPr>
                <a:t> IPM </a:t>
              </a:r>
              <a:r>
                <a:rPr lang="es-CR" sz="1100" i="0">
                  <a:latin typeface="Cambria Math" panose="02040503050406030204" pitchFamily="18" charset="0"/>
                </a:rPr>
                <a:t>=</a:t>
              </a:r>
              <a:endParaRPr lang="es-CR" sz="1100" i="1">
                <a:latin typeface="Cambria Math" panose="02040503050406030204" pitchFamily="18" charset="0"/>
              </a:endParaRPr>
            </a:p>
            <a:p>
              <a:endParaRPr lang="es-CR" sz="1100" b="0" i="1">
                <a:latin typeface="Cambria Math" panose="02040503050406030204" pitchFamily="18" charset="0"/>
              </a:endParaRPr>
            </a:p>
            <a:p>
              <a:r>
                <a:rPr lang="es-CR" sz="1100" b="0" i="0">
                  <a:latin typeface="Cambria Math" panose="02040503050406030204" pitchFamily="18" charset="0"/>
                </a:rPr>
                <a:t>((</a:t>
              </a:r>
              <a:r>
                <a:rPr lang="es-CR" sz="1100" i="0">
                  <a:latin typeface="Cambria Math" panose="02040503050406030204" pitchFamily="18" charset="0"/>
                </a:rPr>
                <a:t>∑_(𝑘=1)^𝑛</a:t>
              </a:r>
              <a:r>
                <a:rPr lang="es-CR" sz="1100" b="0" i="0">
                  <a:latin typeface="Cambria Math" panose="02040503050406030204" pitchFamily="18" charset="0"/>
                </a:rPr>
                <a:t>▒〖(𝑃𝑒𝑟𝑠𝑜𝑛𝑎𝑠 𝑒𝑛 ℎ𝑜𝑔𝑎𝑟𝑒𝑠 𝑝𝑜𝑏𝑟𝑒𝑠 𝑚𝑢𝑙𝑡𝑖𝑑𝑖𝑚𝑒𝑛𝑐𝑖𝑜𝑛𝑎𝑙𝑚𝑒𝑛𝑡𝑒) 〖𝑛  )/〗^(  ) 𝑇𝑜𝑡𝑎𝑙 𝑑𝑒 𝑝𝑒𝑟𝑠𝑜𝑛𝑎𝑠  )〗</a:t>
              </a:r>
              <a:r>
                <a:rPr lang="es-CR" sz="1100"/>
                <a:t>*100</a:t>
              </a:r>
            </a:p>
          </xdr:txBody>
        </xdr:sp>
      </mc:Fallback>
    </mc:AlternateContent>
    <xdr:clientData/>
  </xdr:oneCellAnchor>
</xdr:wsDr>
</file>

<file path=xl/drawings/drawing23.xml><?xml version="1.0" encoding="utf-8"?>
<xdr:wsDr xmlns:xdr="http://schemas.openxmlformats.org/drawingml/2006/spreadsheetDrawing" xmlns:a="http://schemas.openxmlformats.org/drawingml/2006/main">
  <xdr:oneCellAnchor>
    <xdr:from>
      <xdr:col>2</xdr:col>
      <xdr:colOff>123825</xdr:colOff>
      <xdr:row>5</xdr:row>
      <xdr:rowOff>114300</xdr:rowOff>
    </xdr:from>
    <xdr:ext cx="2952749" cy="184859"/>
    <mc:AlternateContent xmlns:mc="http://schemas.openxmlformats.org/markup-compatibility/2006" xmlns:a14="http://schemas.microsoft.com/office/drawing/2010/main">
      <mc:Choice Requires="a14">
        <xdr:sp macro="" textlink="">
          <xdr:nvSpPr>
            <xdr:cNvPr id="2" name="CuadroTexto 1">
              <a:extLst>
                <a:ext uri="{FF2B5EF4-FFF2-40B4-BE49-F238E27FC236}">
                  <a16:creationId xmlns:a16="http://schemas.microsoft.com/office/drawing/2014/main" id="{00000000-0008-0000-2800-000002000000}"/>
                </a:ext>
              </a:extLst>
            </xdr:cNvPr>
            <xdr:cNvSpPr txBox="1"/>
          </xdr:nvSpPr>
          <xdr:spPr>
            <a:xfrm>
              <a:off x="2714625" y="2295525"/>
              <a:ext cx="2952749" cy="18485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14:m>
                <m:oMath xmlns:m="http://schemas.openxmlformats.org/officeDocument/2006/math">
                  <m:sSub>
                    <m:sSubPr>
                      <m:ctrlPr>
                        <a:rPr lang="es-CR" sz="1100" i="1">
                          <a:solidFill>
                            <a:schemeClr val="tx1"/>
                          </a:solidFill>
                          <a:effectLst/>
                          <a:latin typeface="Cambria Math" panose="02040503050406030204" pitchFamily="18" charset="0"/>
                          <a:ea typeface="+mn-ea"/>
                          <a:cs typeface="+mn-cs"/>
                        </a:rPr>
                      </m:ctrlPr>
                    </m:sSubPr>
                    <m:e>
                      <m:r>
                        <a:rPr lang="es-CR" sz="1100" b="0" i="1">
                          <a:solidFill>
                            <a:schemeClr val="tx1"/>
                          </a:solidFill>
                          <a:effectLst/>
                          <a:latin typeface="Cambria Math" panose="02040503050406030204" pitchFamily="18" charset="0"/>
                          <a:ea typeface="+mn-ea"/>
                          <a:cs typeface="+mn-cs"/>
                        </a:rPr>
                        <m:t>𝐶</m:t>
                      </m:r>
                    </m:e>
                    <m:sub>
                      <m:r>
                        <a:rPr lang="es-CR" sz="1100" b="0" i="1">
                          <a:solidFill>
                            <a:schemeClr val="tx1"/>
                          </a:solidFill>
                          <a:effectLst/>
                          <a:latin typeface="Cambria Math" panose="02040503050406030204" pitchFamily="18" charset="0"/>
                          <a:ea typeface="+mn-ea"/>
                          <a:cs typeface="+mn-cs"/>
                        </a:rPr>
                        <m:t>𝐺</m:t>
                      </m:r>
                    </m:sub>
                  </m:sSub>
                  <m:r>
                    <a:rPr lang="es-CR" sz="1100" b="0" i="1">
                      <a:solidFill>
                        <a:schemeClr val="tx1"/>
                      </a:solidFill>
                      <a:effectLst/>
                      <a:latin typeface="Cambria Math" panose="02040503050406030204" pitchFamily="18" charset="0"/>
                      <a:ea typeface="+mn-ea"/>
                      <a:cs typeface="+mn-cs"/>
                    </a:rPr>
                    <m:t>=(</m:t>
                  </m:r>
                  <m:nary>
                    <m:naryPr>
                      <m:chr m:val="∑"/>
                      <m:ctrlPr>
                        <a:rPr lang="es-CR" sz="1100" i="1">
                          <a:latin typeface="Cambria Math" panose="02040503050406030204" pitchFamily="18" charset="0"/>
                        </a:rPr>
                      </m:ctrlPr>
                    </m:naryPr>
                    <m:sub>
                      <m:r>
                        <m:rPr>
                          <m:brk m:alnAt="23"/>
                        </m:rPr>
                        <a:rPr lang="es-CR" sz="1100" b="0" i="1">
                          <a:latin typeface="Cambria Math" panose="02040503050406030204" pitchFamily="18" charset="0"/>
                        </a:rPr>
                        <m:t>𝑖</m:t>
                      </m:r>
                      <m:r>
                        <a:rPr lang="es-CR" sz="1100" i="1">
                          <a:latin typeface="Cambria Math" panose="02040503050406030204" pitchFamily="18" charset="0"/>
                        </a:rPr>
                        <m:t>=1</m:t>
                      </m:r>
                    </m:sub>
                    <m:sup>
                      <m:r>
                        <a:rPr lang="es-CR" sz="1100" b="0" i="1">
                          <a:latin typeface="Cambria Math" panose="02040503050406030204" pitchFamily="18" charset="0"/>
                        </a:rPr>
                        <m:t>𝑛</m:t>
                      </m:r>
                      <m:r>
                        <a:rPr lang="es-CR" sz="1100" b="0" i="1">
                          <a:latin typeface="Cambria Math" panose="02040503050406030204" pitchFamily="18" charset="0"/>
                        </a:rPr>
                        <m:t>−1</m:t>
                      </m:r>
                    </m:sup>
                    <m:e>
                      <m:d>
                        <m:dPr>
                          <m:ctrlPr>
                            <a:rPr lang="es-CR" sz="1100" i="1">
                              <a:latin typeface="Cambria Math" panose="02040503050406030204" pitchFamily="18" charset="0"/>
                            </a:rPr>
                          </m:ctrlPr>
                        </m:dPr>
                        <m:e>
                          <m:sSub>
                            <m:sSubPr>
                              <m:ctrlPr>
                                <a:rPr lang="es-CR" sz="1100" i="1">
                                  <a:latin typeface="Cambria Math" panose="02040503050406030204" pitchFamily="18" charset="0"/>
                                </a:rPr>
                              </m:ctrlPr>
                            </m:sSubPr>
                            <m:e>
                              <m:r>
                                <a:rPr lang="es-CR" sz="1100" b="0" i="1">
                                  <a:latin typeface="Cambria Math" panose="02040503050406030204" pitchFamily="18" charset="0"/>
                                </a:rPr>
                                <m:t>𝑝</m:t>
                              </m:r>
                            </m:e>
                            <m:sub>
                              <m:r>
                                <a:rPr lang="es-CR" sz="1100" b="0" i="1">
                                  <a:latin typeface="Cambria Math" panose="02040503050406030204" pitchFamily="18" charset="0"/>
                                </a:rPr>
                                <m:t>𝑖</m:t>
                              </m:r>
                              <m:r>
                                <a:rPr lang="es-CR" sz="1100" b="0" i="1">
                                  <a:latin typeface="Cambria Math" panose="02040503050406030204" pitchFamily="18" charset="0"/>
                                </a:rPr>
                                <m:t>− </m:t>
                              </m:r>
                            </m:sub>
                          </m:sSub>
                          <m:sSub>
                            <m:sSubPr>
                              <m:ctrlPr>
                                <a:rPr lang="es-CR" sz="1100" i="1">
                                  <a:solidFill>
                                    <a:schemeClr val="tx1"/>
                                  </a:solidFill>
                                  <a:effectLst/>
                                  <a:latin typeface="Cambria Math" panose="02040503050406030204" pitchFamily="18" charset="0"/>
                                  <a:ea typeface="+mn-ea"/>
                                  <a:cs typeface="+mn-cs"/>
                                </a:rPr>
                              </m:ctrlPr>
                            </m:sSubPr>
                            <m:e>
                              <m:r>
                                <a:rPr lang="es-CR" sz="1100" b="0" i="1">
                                  <a:solidFill>
                                    <a:schemeClr val="tx1"/>
                                  </a:solidFill>
                                  <a:effectLst/>
                                  <a:latin typeface="Cambria Math" panose="02040503050406030204" pitchFamily="18" charset="0"/>
                                  <a:ea typeface="+mn-ea"/>
                                  <a:cs typeface="+mn-cs"/>
                                </a:rPr>
                                <m:t>𝑞</m:t>
                              </m:r>
                            </m:e>
                            <m:sub>
                              <m:r>
                                <a:rPr lang="es-CR" sz="1100" b="0" i="1">
                                  <a:solidFill>
                                    <a:schemeClr val="tx1"/>
                                  </a:solidFill>
                                  <a:effectLst/>
                                  <a:latin typeface="Cambria Math" panose="02040503050406030204" pitchFamily="18" charset="0"/>
                                  <a:ea typeface="+mn-ea"/>
                                  <a:cs typeface="+mn-cs"/>
                                </a:rPr>
                                <m:t>𝑖</m:t>
                              </m:r>
                              <m:r>
                                <a:rPr lang="es-CR" sz="1100" b="0" i="1">
                                  <a:solidFill>
                                    <a:schemeClr val="tx1"/>
                                  </a:solidFill>
                                  <a:effectLst/>
                                  <a:latin typeface="Cambria Math" panose="02040503050406030204" pitchFamily="18" charset="0"/>
                                  <a:ea typeface="+mn-ea"/>
                                  <a:cs typeface="+mn-cs"/>
                                </a:rPr>
                                <m:t> </m:t>
                              </m:r>
                            </m:sub>
                          </m:sSub>
                        </m:e>
                      </m:d>
                    </m:e>
                  </m:nary>
                </m:oMath>
              </a14:m>
              <a:r>
                <a:rPr lang="es-CR" sz="1100"/>
                <a:t>  ) / </a:t>
              </a:r>
              <a14:m>
                <m:oMath xmlns:m="http://schemas.openxmlformats.org/officeDocument/2006/math">
                  <m:nary>
                    <m:naryPr>
                      <m:chr m:val="∑"/>
                      <m:ctrlPr>
                        <a:rPr lang="es-CR" sz="1100" i="1">
                          <a:solidFill>
                            <a:schemeClr val="tx1"/>
                          </a:solidFill>
                          <a:effectLst/>
                          <a:latin typeface="Cambria Math" panose="02040503050406030204" pitchFamily="18" charset="0"/>
                          <a:ea typeface="+mn-ea"/>
                          <a:cs typeface="+mn-cs"/>
                        </a:rPr>
                      </m:ctrlPr>
                    </m:naryPr>
                    <m:sub>
                      <m:r>
                        <m:rPr>
                          <m:brk m:alnAt="23"/>
                        </m:rPr>
                        <a:rPr lang="es-CR" sz="1100" b="0" i="1">
                          <a:solidFill>
                            <a:schemeClr val="tx1"/>
                          </a:solidFill>
                          <a:effectLst/>
                          <a:latin typeface="Cambria Math" panose="02040503050406030204" pitchFamily="18" charset="0"/>
                          <a:ea typeface="+mn-ea"/>
                          <a:cs typeface="+mn-cs"/>
                        </a:rPr>
                        <m:t>𝑖</m:t>
                      </m:r>
                      <m:r>
                        <a:rPr lang="es-CR" sz="1100" i="1">
                          <a:solidFill>
                            <a:schemeClr val="tx1"/>
                          </a:solidFill>
                          <a:effectLst/>
                          <a:latin typeface="Cambria Math" panose="02040503050406030204" pitchFamily="18" charset="0"/>
                          <a:ea typeface="+mn-ea"/>
                          <a:cs typeface="+mn-cs"/>
                        </a:rPr>
                        <m:t>=1</m:t>
                      </m:r>
                    </m:sub>
                    <m:sup>
                      <m:r>
                        <a:rPr lang="es-CR" sz="1100" b="0" i="1">
                          <a:solidFill>
                            <a:schemeClr val="tx1"/>
                          </a:solidFill>
                          <a:effectLst/>
                          <a:latin typeface="Cambria Math" panose="02040503050406030204" pitchFamily="18" charset="0"/>
                          <a:ea typeface="+mn-ea"/>
                          <a:cs typeface="+mn-cs"/>
                        </a:rPr>
                        <m:t>𝑛</m:t>
                      </m:r>
                      <m:r>
                        <a:rPr lang="es-CR" sz="1100" b="0" i="1">
                          <a:solidFill>
                            <a:schemeClr val="tx1"/>
                          </a:solidFill>
                          <a:effectLst/>
                          <a:latin typeface="Cambria Math" panose="02040503050406030204" pitchFamily="18" charset="0"/>
                          <a:ea typeface="+mn-ea"/>
                          <a:cs typeface="+mn-cs"/>
                        </a:rPr>
                        <m:t>−1</m:t>
                      </m:r>
                    </m:sup>
                    <m:e>
                      <m:d>
                        <m:dPr>
                          <m:ctrlPr>
                            <a:rPr lang="es-CR" sz="1100" i="1">
                              <a:solidFill>
                                <a:schemeClr val="tx1"/>
                              </a:solidFill>
                              <a:effectLst/>
                              <a:latin typeface="Cambria Math" panose="02040503050406030204" pitchFamily="18" charset="0"/>
                              <a:ea typeface="+mn-ea"/>
                              <a:cs typeface="+mn-cs"/>
                            </a:rPr>
                          </m:ctrlPr>
                        </m:dPr>
                        <m:e>
                          <m:sSub>
                            <m:sSubPr>
                              <m:ctrlPr>
                                <a:rPr lang="es-CR" sz="1100" i="1">
                                  <a:solidFill>
                                    <a:schemeClr val="tx1"/>
                                  </a:solidFill>
                                  <a:effectLst/>
                                  <a:latin typeface="Cambria Math" panose="02040503050406030204" pitchFamily="18" charset="0"/>
                                  <a:ea typeface="+mn-ea"/>
                                  <a:cs typeface="+mn-cs"/>
                                </a:rPr>
                              </m:ctrlPr>
                            </m:sSubPr>
                            <m:e>
                              <m:r>
                                <a:rPr lang="es-CR" sz="1100" b="0" i="1">
                                  <a:solidFill>
                                    <a:schemeClr val="tx1"/>
                                  </a:solidFill>
                                  <a:effectLst/>
                                  <a:latin typeface="Cambria Math" panose="02040503050406030204" pitchFamily="18" charset="0"/>
                                  <a:ea typeface="+mn-ea"/>
                                  <a:cs typeface="+mn-cs"/>
                                </a:rPr>
                                <m:t>𝑝</m:t>
                              </m:r>
                            </m:e>
                            <m:sub>
                              <m:r>
                                <a:rPr lang="es-CR" sz="1100" b="0" i="1">
                                  <a:solidFill>
                                    <a:schemeClr val="tx1"/>
                                  </a:solidFill>
                                  <a:effectLst/>
                                  <a:latin typeface="Cambria Math" panose="02040503050406030204" pitchFamily="18" charset="0"/>
                                  <a:ea typeface="+mn-ea"/>
                                  <a:cs typeface="+mn-cs"/>
                                </a:rPr>
                                <m:t>𝑖</m:t>
                              </m:r>
                              <m:r>
                                <a:rPr lang="es-CR" sz="1100" b="0" i="1">
                                  <a:solidFill>
                                    <a:schemeClr val="tx1"/>
                                  </a:solidFill>
                                  <a:effectLst/>
                                  <a:latin typeface="Cambria Math" panose="02040503050406030204" pitchFamily="18" charset="0"/>
                                  <a:ea typeface="+mn-ea"/>
                                  <a:cs typeface="+mn-cs"/>
                                </a:rPr>
                                <m:t> </m:t>
                              </m:r>
                            </m:sub>
                          </m:sSub>
                        </m:e>
                      </m:d>
                    </m:e>
                  </m:nary>
                </m:oMath>
              </a14:m>
              <a:endParaRPr lang="es-CR" sz="1100"/>
            </a:p>
          </xdr:txBody>
        </xdr:sp>
      </mc:Choice>
      <mc:Fallback xmlns="">
        <xdr:sp macro="" textlink="">
          <xdr:nvSpPr>
            <xdr:cNvPr id="2" name="CuadroTexto 1"/>
            <xdr:cNvSpPr txBox="1"/>
          </xdr:nvSpPr>
          <xdr:spPr>
            <a:xfrm>
              <a:off x="2714625" y="2295525"/>
              <a:ext cx="2952749" cy="18485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s-CR" sz="1100" b="0" i="0">
                  <a:solidFill>
                    <a:schemeClr val="tx1"/>
                  </a:solidFill>
                  <a:effectLst/>
                  <a:latin typeface="Cambria Math" panose="02040503050406030204" pitchFamily="18" charset="0"/>
                  <a:ea typeface="+mn-ea"/>
                  <a:cs typeface="+mn-cs"/>
                </a:rPr>
                <a:t>𝐶_𝐺=(</a:t>
              </a:r>
              <a:r>
                <a:rPr lang="es-CR" sz="1100" i="0">
                  <a:latin typeface="Cambria Math" panose="02040503050406030204" pitchFamily="18" charset="0"/>
                </a:rPr>
                <a:t>∑_(</a:t>
              </a:r>
              <a:r>
                <a:rPr lang="es-CR" sz="1100" b="0" i="0">
                  <a:latin typeface="Cambria Math" panose="02040503050406030204" pitchFamily="18" charset="0"/>
                </a:rPr>
                <a:t>𝑖</a:t>
              </a:r>
              <a:r>
                <a:rPr lang="es-CR" sz="1100" i="0">
                  <a:latin typeface="Cambria Math" panose="02040503050406030204" pitchFamily="18" charset="0"/>
                </a:rPr>
                <a:t>=1)</a:t>
              </a:r>
              <a:r>
                <a:rPr lang="es-CR" sz="1100" b="0" i="0">
                  <a:latin typeface="Cambria Math" panose="02040503050406030204" pitchFamily="18" charset="0"/>
                </a:rPr>
                <a:t>^(𝑛−1)</a:t>
              </a:r>
              <a:r>
                <a:rPr lang="es-CR" sz="1100" b="0" i="0">
                  <a:solidFill>
                    <a:schemeClr val="tx1"/>
                  </a:solidFill>
                  <a:effectLst/>
                  <a:latin typeface="Cambria Math" panose="02040503050406030204" pitchFamily="18" charset="0"/>
                  <a:ea typeface="+mn-ea"/>
                  <a:cs typeface="+mn-cs"/>
                </a:rPr>
                <a:t>▒(</a:t>
              </a:r>
              <a:r>
                <a:rPr lang="es-CR" sz="1100" b="0" i="0">
                  <a:latin typeface="Cambria Math" panose="02040503050406030204" pitchFamily="18" charset="0"/>
                </a:rPr>
                <a:t>𝑝_(𝑖− )</a:t>
              </a:r>
              <a:r>
                <a:rPr lang="es-CR" sz="1100" b="0" i="0">
                  <a:solidFill>
                    <a:schemeClr val="tx1"/>
                  </a:solidFill>
                  <a:effectLst/>
                  <a:latin typeface="Cambria Math" panose="02040503050406030204" pitchFamily="18" charset="0"/>
                  <a:ea typeface="+mn-ea"/>
                  <a:cs typeface="+mn-cs"/>
                </a:rPr>
                <a:t> 𝑞_(𝑖 ) ) </a:t>
              </a:r>
              <a:r>
                <a:rPr lang="es-CR" sz="1100"/>
                <a:t>  ) / </a:t>
              </a:r>
              <a:r>
                <a:rPr lang="es-CR" sz="1100" i="0">
                  <a:solidFill>
                    <a:schemeClr val="tx1"/>
                  </a:solidFill>
                  <a:effectLst/>
                  <a:latin typeface="Cambria Math" panose="02040503050406030204" pitchFamily="18" charset="0"/>
                  <a:ea typeface="+mn-ea"/>
                  <a:cs typeface="+mn-cs"/>
                </a:rPr>
                <a:t>∑_(</a:t>
              </a:r>
              <a:r>
                <a:rPr lang="es-CR" sz="1100" b="0" i="0">
                  <a:solidFill>
                    <a:schemeClr val="tx1"/>
                  </a:solidFill>
                  <a:effectLst/>
                  <a:latin typeface="Cambria Math" panose="02040503050406030204" pitchFamily="18" charset="0"/>
                  <a:ea typeface="+mn-ea"/>
                  <a:cs typeface="+mn-cs"/>
                </a:rPr>
                <a:t>𝑖</a:t>
              </a:r>
              <a:r>
                <a:rPr lang="es-CR" sz="1100" i="0">
                  <a:solidFill>
                    <a:schemeClr val="tx1"/>
                  </a:solidFill>
                  <a:effectLst/>
                  <a:latin typeface="Cambria Math" panose="02040503050406030204" pitchFamily="18" charset="0"/>
                  <a:ea typeface="+mn-ea"/>
                  <a:cs typeface="+mn-cs"/>
                </a:rPr>
                <a:t>=1)</a:t>
              </a:r>
              <a:r>
                <a:rPr lang="es-CR" sz="1100" b="0" i="0">
                  <a:solidFill>
                    <a:schemeClr val="tx1"/>
                  </a:solidFill>
                  <a:effectLst/>
                  <a:latin typeface="Cambria Math" panose="02040503050406030204" pitchFamily="18" charset="0"/>
                  <a:ea typeface="+mn-ea"/>
                  <a:cs typeface="+mn-cs"/>
                </a:rPr>
                <a:t>^(𝑛−1)▒(𝑝_(𝑖 ) ) </a:t>
              </a:r>
              <a:endParaRPr lang="es-CR" sz="1100"/>
            </a:p>
          </xdr:txBody>
        </xdr:sp>
      </mc:Fallback>
    </mc:AlternateContent>
    <xdr:clientData/>
  </xdr:oneCellAnchor>
</xdr:wsDr>
</file>

<file path=xl/drawings/drawing24.xml><?xml version="1.0" encoding="utf-8"?>
<xdr:wsDr xmlns:xdr="http://schemas.openxmlformats.org/drawingml/2006/spreadsheetDrawing" xmlns:a="http://schemas.openxmlformats.org/drawingml/2006/main">
  <xdr:twoCellAnchor>
    <xdr:from>
      <xdr:col>2</xdr:col>
      <xdr:colOff>990600</xdr:colOff>
      <xdr:row>5</xdr:row>
      <xdr:rowOff>257175</xdr:rowOff>
    </xdr:from>
    <xdr:to>
      <xdr:col>2</xdr:col>
      <xdr:colOff>3971925</xdr:colOff>
      <xdr:row>5</xdr:row>
      <xdr:rowOff>628650</xdr:rowOff>
    </xdr:to>
    <xdr:pic>
      <xdr:nvPicPr>
        <xdr:cNvPr id="2" name="Imagen 1">
          <a:extLst>
            <a:ext uri="{FF2B5EF4-FFF2-40B4-BE49-F238E27FC236}">
              <a16:creationId xmlns:a16="http://schemas.microsoft.com/office/drawing/2014/main" id="{00000000-0008-0000-2C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943350" y="2219325"/>
          <a:ext cx="2981325" cy="3714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xdr:from>
      <xdr:col>2</xdr:col>
      <xdr:colOff>1943100</xdr:colOff>
      <xdr:row>5</xdr:row>
      <xdr:rowOff>171450</xdr:rowOff>
    </xdr:from>
    <xdr:to>
      <xdr:col>2</xdr:col>
      <xdr:colOff>3848100</xdr:colOff>
      <xdr:row>5</xdr:row>
      <xdr:rowOff>542925</xdr:rowOff>
    </xdr:to>
    <xdr:pic>
      <xdr:nvPicPr>
        <xdr:cNvPr id="2" name="Imagen 1">
          <a:extLst>
            <a:ext uri="{FF2B5EF4-FFF2-40B4-BE49-F238E27FC236}">
              <a16:creationId xmlns:a16="http://schemas.microsoft.com/office/drawing/2014/main" id="{00000000-0008-0000-2E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733925" y="1381125"/>
          <a:ext cx="1905000" cy="3714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xdr:from>
      <xdr:col>2</xdr:col>
      <xdr:colOff>1533525</xdr:colOff>
      <xdr:row>5</xdr:row>
      <xdr:rowOff>142875</xdr:rowOff>
    </xdr:from>
    <xdr:to>
      <xdr:col>2</xdr:col>
      <xdr:colOff>3810000</xdr:colOff>
      <xdr:row>5</xdr:row>
      <xdr:rowOff>514350</xdr:rowOff>
    </xdr:to>
    <xdr:pic>
      <xdr:nvPicPr>
        <xdr:cNvPr id="2" name="Imagen 1">
          <a:extLst>
            <a:ext uri="{FF2B5EF4-FFF2-40B4-BE49-F238E27FC236}">
              <a16:creationId xmlns:a16="http://schemas.microsoft.com/office/drawing/2014/main" id="{00000000-0008-0000-3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381500" y="1476375"/>
          <a:ext cx="2276475" cy="3714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xdr:from>
      <xdr:col>2</xdr:col>
      <xdr:colOff>1638300</xdr:colOff>
      <xdr:row>5</xdr:row>
      <xdr:rowOff>133350</xdr:rowOff>
    </xdr:from>
    <xdr:to>
      <xdr:col>2</xdr:col>
      <xdr:colOff>3914775</xdr:colOff>
      <xdr:row>5</xdr:row>
      <xdr:rowOff>504825</xdr:rowOff>
    </xdr:to>
    <xdr:pic>
      <xdr:nvPicPr>
        <xdr:cNvPr id="3" name="Imagen 2">
          <a:extLst>
            <a:ext uri="{FF2B5EF4-FFF2-40B4-BE49-F238E27FC236}">
              <a16:creationId xmlns:a16="http://schemas.microsoft.com/office/drawing/2014/main" id="{00000000-0008-0000-3200-000003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533900" y="1600200"/>
          <a:ext cx="2276475" cy="3714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xdr:from>
      <xdr:col>2</xdr:col>
      <xdr:colOff>85725</xdr:colOff>
      <xdr:row>7</xdr:row>
      <xdr:rowOff>114300</xdr:rowOff>
    </xdr:from>
    <xdr:to>
      <xdr:col>2</xdr:col>
      <xdr:colOff>2019300</xdr:colOff>
      <xdr:row>7</xdr:row>
      <xdr:rowOff>485775</xdr:rowOff>
    </xdr:to>
    <xdr:pic>
      <xdr:nvPicPr>
        <xdr:cNvPr id="2" name="Imagen 1">
          <a:extLst>
            <a:ext uri="{FF2B5EF4-FFF2-40B4-BE49-F238E27FC236}">
              <a16:creationId xmlns:a16="http://schemas.microsoft.com/office/drawing/2014/main" id="{00000000-0008-0000-34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324100" y="6019800"/>
          <a:ext cx="1933575" cy="3714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oneCellAnchor>
    <xdr:from>
      <xdr:col>2</xdr:col>
      <xdr:colOff>47625</xdr:colOff>
      <xdr:row>5</xdr:row>
      <xdr:rowOff>237839</xdr:rowOff>
    </xdr:from>
    <xdr:ext cx="5562600" cy="705136"/>
    <mc:AlternateContent xmlns:mc="http://schemas.openxmlformats.org/markup-compatibility/2006" xmlns:a14="http://schemas.microsoft.com/office/drawing/2010/main">
      <mc:Choice Requires="a14">
        <xdr:sp macro="" textlink="">
          <xdr:nvSpPr>
            <xdr:cNvPr id="2" name="CuadroTexto 1">
              <a:extLst>
                <a:ext uri="{FF2B5EF4-FFF2-40B4-BE49-F238E27FC236}">
                  <a16:creationId xmlns:a16="http://schemas.microsoft.com/office/drawing/2014/main" id="{00000000-0008-0000-3600-000002000000}"/>
                </a:ext>
              </a:extLst>
            </xdr:cNvPr>
            <xdr:cNvSpPr txBox="1"/>
          </xdr:nvSpPr>
          <xdr:spPr>
            <a:xfrm>
              <a:off x="2638425" y="2199989"/>
              <a:ext cx="5562600" cy="7051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CR" sz="1100"/>
                <a:t>Ingreso</a:t>
              </a:r>
              <a:r>
                <a:rPr lang="es-CR" sz="1100" baseline="0"/>
                <a:t> percápita </a:t>
              </a:r>
              <a14:m>
                <m:oMath xmlns:m="http://schemas.openxmlformats.org/officeDocument/2006/math">
                  <m:r>
                    <a:rPr lang="es-CR" sz="1100" i="1">
                      <a:latin typeface="Cambria Math" panose="02040503050406030204" pitchFamily="18" charset="0"/>
                    </a:rPr>
                    <m:t>=</m:t>
                  </m:r>
                </m:oMath>
              </a14:m>
              <a:endParaRPr lang="es-CR" sz="1100" i="1">
                <a:latin typeface="Cambria Math" panose="02040503050406030204" pitchFamily="18" charset="0"/>
              </a:endParaRPr>
            </a:p>
            <a:p>
              <a:endParaRPr lang="es-CR" sz="1100" b="0" i="1">
                <a:latin typeface="Cambria Math" panose="02040503050406030204" pitchFamily="18" charset="0"/>
              </a:endParaRPr>
            </a:p>
            <a:p>
              <a14:m>
                <m:oMath xmlns:m="http://schemas.openxmlformats.org/officeDocument/2006/math">
                  <m:r>
                    <a:rPr lang="es-CR" sz="1100" b="0" i="1">
                      <a:latin typeface="Cambria Math" panose="02040503050406030204" pitchFamily="18" charset="0"/>
                    </a:rPr>
                    <m:t>(</m:t>
                  </m:r>
                  <m:nary>
                    <m:naryPr>
                      <m:chr m:val="∑"/>
                      <m:ctrlPr>
                        <a:rPr lang="es-CR" sz="1100" i="1">
                          <a:latin typeface="Cambria Math" panose="02040503050406030204" pitchFamily="18" charset="0"/>
                        </a:rPr>
                      </m:ctrlPr>
                    </m:naryPr>
                    <m:sub>
                      <m:r>
                        <a:rPr lang="es-CR" sz="1100" i="1">
                          <a:latin typeface="Cambria Math" panose="02040503050406030204" pitchFamily="18" charset="0"/>
                        </a:rPr>
                        <m:t>𝑘</m:t>
                      </m:r>
                      <m:r>
                        <a:rPr lang="es-CR" sz="1100" i="1">
                          <a:latin typeface="Cambria Math" panose="02040503050406030204" pitchFamily="18" charset="0"/>
                        </a:rPr>
                        <m:t>=1</m:t>
                      </m:r>
                    </m:sub>
                    <m:sup>
                      <m:r>
                        <a:rPr lang="es-CR" sz="1100" i="1">
                          <a:latin typeface="Cambria Math" panose="02040503050406030204" pitchFamily="18" charset="0"/>
                        </a:rPr>
                        <m:t>𝑛</m:t>
                      </m:r>
                    </m:sup>
                    <m:e>
                      <m:r>
                        <a:rPr lang="es-CR" sz="1100" b="0" i="1">
                          <a:latin typeface="Cambria Math" panose="02040503050406030204" pitchFamily="18" charset="0"/>
                        </a:rPr>
                        <m:t>  </m:t>
                      </m:r>
                      <m:r>
                        <a:rPr lang="es-CR" sz="1100" b="0" i="1">
                          <a:latin typeface="Cambria Math" panose="02040503050406030204" pitchFamily="18" charset="0"/>
                        </a:rPr>
                        <m:t>𝐼𝑛𝑔𝑟𝑒𝑠𝑜𝑠</m:t>
                      </m:r>
                      <m:r>
                        <a:rPr lang="es-CR" sz="1100" b="0" i="1">
                          <a:latin typeface="Cambria Math" panose="02040503050406030204" pitchFamily="18" charset="0"/>
                        </a:rPr>
                        <m:t> </m:t>
                      </m:r>
                      <m:r>
                        <a:rPr lang="es-CR" sz="1100" b="0" i="1">
                          <a:latin typeface="Cambria Math" panose="02040503050406030204" pitchFamily="18" charset="0"/>
                        </a:rPr>
                        <m:t>𝑑𝑒</m:t>
                      </m:r>
                      <m:r>
                        <a:rPr lang="es-CR" sz="1100" b="0" i="1">
                          <a:latin typeface="Cambria Math" panose="02040503050406030204" pitchFamily="18" charset="0"/>
                        </a:rPr>
                        <m:t> </m:t>
                      </m:r>
                      <m:r>
                        <a:rPr lang="es-CR" sz="1100" b="0" i="1">
                          <a:latin typeface="Cambria Math" panose="02040503050406030204" pitchFamily="18" charset="0"/>
                        </a:rPr>
                        <m:t>𝑙𝑜𝑠</m:t>
                      </m:r>
                      <m:r>
                        <a:rPr lang="es-CR" sz="1100" b="0" i="1">
                          <a:latin typeface="Cambria Math" panose="02040503050406030204" pitchFamily="18" charset="0"/>
                        </a:rPr>
                        <m:t> </m:t>
                      </m:r>
                      <m:r>
                        <a:rPr lang="es-CR" sz="1100" b="0" i="1">
                          <a:latin typeface="Cambria Math" panose="02040503050406030204" pitchFamily="18" charset="0"/>
                        </a:rPr>
                        <m:t>𝑚𝑖𝑒𝑚𝑏𝑟𝑜𝑠</m:t>
                      </m:r>
                      <m:r>
                        <a:rPr lang="es-CR" sz="1100" b="0" i="1">
                          <a:latin typeface="Cambria Math" panose="02040503050406030204" pitchFamily="18" charset="0"/>
                        </a:rPr>
                        <m:t> </m:t>
                      </m:r>
                      <m:r>
                        <a:rPr lang="es-CR" sz="1100" b="0" i="1">
                          <a:latin typeface="Cambria Math" panose="02040503050406030204" pitchFamily="18" charset="0"/>
                        </a:rPr>
                        <m:t>𝑑𝑒𝑙</m:t>
                      </m:r>
                      <m:r>
                        <a:rPr lang="es-CR" sz="1100" b="0" i="1">
                          <a:latin typeface="Cambria Math" panose="02040503050406030204" pitchFamily="18" charset="0"/>
                        </a:rPr>
                        <m:t> </m:t>
                      </m:r>
                      <m:r>
                        <a:rPr lang="es-CR" sz="1100" b="0" i="1">
                          <a:latin typeface="Cambria Math" panose="02040503050406030204" pitchFamily="18" charset="0"/>
                        </a:rPr>
                        <m:t>h𝑜𝑔𝑎𝑟</m:t>
                      </m:r>
                    </m:e>
                  </m:nary>
                  <m:r>
                    <a:rPr lang="es-CR" sz="1100" b="0" i="0">
                      <a:latin typeface="Cambria Math" panose="02040503050406030204" pitchFamily="18" charset="0"/>
                    </a:rPr>
                    <m:t>)</m:t>
                  </m:r>
                </m:oMath>
              </a14:m>
              <a:r>
                <a:rPr lang="es-CR" sz="1100"/>
                <a:t>/ Total</a:t>
              </a:r>
              <a:r>
                <a:rPr lang="es-CR" sz="1100" baseline="0"/>
                <a:t> de miembros del hogar</a:t>
              </a:r>
              <a:endParaRPr lang="es-CR" sz="1100"/>
            </a:p>
          </xdr:txBody>
        </xdr:sp>
      </mc:Choice>
      <mc:Fallback xmlns="">
        <xdr:sp macro="" textlink="">
          <xdr:nvSpPr>
            <xdr:cNvPr id="2" name="CuadroTexto 1"/>
            <xdr:cNvSpPr txBox="1"/>
          </xdr:nvSpPr>
          <xdr:spPr>
            <a:xfrm>
              <a:off x="2638425" y="2199989"/>
              <a:ext cx="5562600" cy="7051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CR" sz="1100"/>
                <a:t>Ingreso</a:t>
              </a:r>
              <a:r>
                <a:rPr lang="es-CR" sz="1100" baseline="0"/>
                <a:t> percápita </a:t>
              </a:r>
              <a:r>
                <a:rPr lang="es-CR" sz="1100" i="0">
                  <a:latin typeface="Cambria Math" panose="02040503050406030204" pitchFamily="18" charset="0"/>
                </a:rPr>
                <a:t>=</a:t>
              </a:r>
              <a:endParaRPr lang="es-CR" sz="1100" i="1">
                <a:latin typeface="Cambria Math" panose="02040503050406030204" pitchFamily="18" charset="0"/>
              </a:endParaRPr>
            </a:p>
            <a:p>
              <a:endParaRPr lang="es-CR" sz="1100" b="0" i="1">
                <a:latin typeface="Cambria Math" panose="02040503050406030204" pitchFamily="18" charset="0"/>
              </a:endParaRPr>
            </a:p>
            <a:p>
              <a:r>
                <a:rPr lang="es-CR" sz="1100" b="0" i="0">
                  <a:latin typeface="Cambria Math" panose="02040503050406030204" pitchFamily="18" charset="0"/>
                </a:rPr>
                <a:t>(</a:t>
              </a:r>
              <a:r>
                <a:rPr lang="es-CR" sz="1100" i="0">
                  <a:latin typeface="Cambria Math" panose="02040503050406030204" pitchFamily="18" charset="0"/>
                </a:rPr>
                <a:t>∑_(𝑘=1)^𝑛</a:t>
              </a:r>
              <a:r>
                <a:rPr lang="es-CR" sz="1100" b="0" i="0">
                  <a:latin typeface="Cambria Math" panose="02040503050406030204" pitchFamily="18" charset="0"/>
                </a:rPr>
                <a:t>▒〖  𝐼𝑛𝑔𝑟𝑒𝑠𝑜𝑠 𝑑𝑒 𝑙𝑜𝑠 𝑚𝑖𝑒𝑚𝑏𝑟𝑜𝑠 𝑑𝑒𝑙 ℎ𝑜𝑔𝑎𝑟〗)</a:t>
              </a:r>
              <a:r>
                <a:rPr lang="es-CR" sz="1100"/>
                <a:t>/ Total</a:t>
              </a:r>
              <a:r>
                <a:rPr lang="es-CR" sz="1100" baseline="0"/>
                <a:t> de miembros del hogar</a:t>
              </a:r>
              <a:endParaRPr lang="es-CR" sz="1100"/>
            </a:p>
          </xdr:txBody>
        </xdr:sp>
      </mc:Fallback>
    </mc:AlternateContent>
    <xdr:clientData/>
  </xdr:oneCellAnchor>
</xdr:wsDr>
</file>

<file path=xl/drawings/drawing30.xml><?xml version="1.0" encoding="utf-8"?>
<xdr:wsDr xmlns:xdr="http://schemas.openxmlformats.org/drawingml/2006/spreadsheetDrawing" xmlns:a="http://schemas.openxmlformats.org/drawingml/2006/main">
  <xdr:twoCellAnchor editAs="oneCell">
    <xdr:from>
      <xdr:col>2</xdr:col>
      <xdr:colOff>628650</xdr:colOff>
      <xdr:row>5</xdr:row>
      <xdr:rowOff>342900</xdr:rowOff>
    </xdr:from>
    <xdr:to>
      <xdr:col>2</xdr:col>
      <xdr:colOff>4990555</xdr:colOff>
      <xdr:row>5</xdr:row>
      <xdr:rowOff>1009567</xdr:rowOff>
    </xdr:to>
    <xdr:pic>
      <xdr:nvPicPr>
        <xdr:cNvPr id="2" name="Imagen 1">
          <a:extLst>
            <a:ext uri="{FF2B5EF4-FFF2-40B4-BE49-F238E27FC236}">
              <a16:creationId xmlns:a16="http://schemas.microsoft.com/office/drawing/2014/main" id="{00000000-0008-0000-3A00-000002000000}"/>
            </a:ext>
          </a:extLst>
        </xdr:cNvPr>
        <xdr:cNvPicPr>
          <a:picLocks noChangeAspect="1"/>
        </xdr:cNvPicPr>
      </xdr:nvPicPr>
      <xdr:blipFill>
        <a:blip xmlns:r="http://schemas.openxmlformats.org/officeDocument/2006/relationships" r:embed="rId1"/>
        <a:stretch>
          <a:fillRect/>
        </a:stretch>
      </xdr:blipFill>
      <xdr:spPr>
        <a:xfrm>
          <a:off x="3219450" y="2305050"/>
          <a:ext cx="4361905" cy="666667"/>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2</xdr:col>
      <xdr:colOff>647700</xdr:colOff>
      <xdr:row>5</xdr:row>
      <xdr:rowOff>323850</xdr:rowOff>
    </xdr:from>
    <xdr:to>
      <xdr:col>2</xdr:col>
      <xdr:colOff>5333414</xdr:colOff>
      <xdr:row>5</xdr:row>
      <xdr:rowOff>1180993</xdr:rowOff>
    </xdr:to>
    <xdr:pic>
      <xdr:nvPicPr>
        <xdr:cNvPr id="2" name="Imagen 1">
          <a:extLst>
            <a:ext uri="{FF2B5EF4-FFF2-40B4-BE49-F238E27FC236}">
              <a16:creationId xmlns:a16="http://schemas.microsoft.com/office/drawing/2014/main" id="{00000000-0008-0000-3C00-000002000000}"/>
            </a:ext>
          </a:extLst>
        </xdr:cNvPr>
        <xdr:cNvPicPr>
          <a:picLocks noChangeAspect="1"/>
        </xdr:cNvPicPr>
      </xdr:nvPicPr>
      <xdr:blipFill>
        <a:blip xmlns:r="http://schemas.openxmlformats.org/officeDocument/2006/relationships" r:embed="rId1"/>
        <a:stretch>
          <a:fillRect/>
        </a:stretch>
      </xdr:blipFill>
      <xdr:spPr>
        <a:xfrm>
          <a:off x="3238500" y="3619500"/>
          <a:ext cx="4685714" cy="857143"/>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2</xdr:col>
      <xdr:colOff>666750</xdr:colOff>
      <xdr:row>5</xdr:row>
      <xdr:rowOff>304800</xdr:rowOff>
    </xdr:from>
    <xdr:to>
      <xdr:col>2</xdr:col>
      <xdr:colOff>5181036</xdr:colOff>
      <xdr:row>5</xdr:row>
      <xdr:rowOff>1104800</xdr:rowOff>
    </xdr:to>
    <xdr:pic>
      <xdr:nvPicPr>
        <xdr:cNvPr id="2" name="Imagen 1">
          <a:extLst>
            <a:ext uri="{FF2B5EF4-FFF2-40B4-BE49-F238E27FC236}">
              <a16:creationId xmlns:a16="http://schemas.microsoft.com/office/drawing/2014/main" id="{00000000-0008-0000-3E00-000002000000}"/>
            </a:ext>
          </a:extLst>
        </xdr:cNvPr>
        <xdr:cNvPicPr>
          <a:picLocks noChangeAspect="1"/>
        </xdr:cNvPicPr>
      </xdr:nvPicPr>
      <xdr:blipFill>
        <a:blip xmlns:r="http://schemas.openxmlformats.org/officeDocument/2006/relationships" r:embed="rId1"/>
        <a:stretch>
          <a:fillRect/>
        </a:stretch>
      </xdr:blipFill>
      <xdr:spPr>
        <a:xfrm>
          <a:off x="3257550" y="2266950"/>
          <a:ext cx="4514286" cy="800000"/>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2</xdr:col>
      <xdr:colOff>342900</xdr:colOff>
      <xdr:row>5</xdr:row>
      <xdr:rowOff>304800</xdr:rowOff>
    </xdr:from>
    <xdr:to>
      <xdr:col>2</xdr:col>
      <xdr:colOff>5514329</xdr:colOff>
      <xdr:row>5</xdr:row>
      <xdr:rowOff>1238133</xdr:rowOff>
    </xdr:to>
    <xdr:pic>
      <xdr:nvPicPr>
        <xdr:cNvPr id="2" name="Imagen 1">
          <a:extLst>
            <a:ext uri="{FF2B5EF4-FFF2-40B4-BE49-F238E27FC236}">
              <a16:creationId xmlns:a16="http://schemas.microsoft.com/office/drawing/2014/main" id="{00000000-0008-0000-4000-000002000000}"/>
            </a:ext>
          </a:extLst>
        </xdr:cNvPr>
        <xdr:cNvPicPr>
          <a:picLocks noChangeAspect="1"/>
        </xdr:cNvPicPr>
      </xdr:nvPicPr>
      <xdr:blipFill>
        <a:blip xmlns:r="http://schemas.openxmlformats.org/officeDocument/2006/relationships" r:embed="rId1"/>
        <a:stretch>
          <a:fillRect/>
        </a:stretch>
      </xdr:blipFill>
      <xdr:spPr>
        <a:xfrm>
          <a:off x="3200400" y="5581650"/>
          <a:ext cx="5171429" cy="933333"/>
        </a:xfrm>
        <a:prstGeom prst="rect">
          <a:avLst/>
        </a:prstGeom>
      </xdr:spPr>
    </xdr:pic>
    <xdr:clientData/>
  </xdr:twoCellAnchor>
  <xdr:twoCellAnchor editAs="oneCell">
    <xdr:from>
      <xdr:col>2</xdr:col>
      <xdr:colOff>342900</xdr:colOff>
      <xdr:row>5</xdr:row>
      <xdr:rowOff>304800</xdr:rowOff>
    </xdr:from>
    <xdr:to>
      <xdr:col>2</xdr:col>
      <xdr:colOff>5514329</xdr:colOff>
      <xdr:row>5</xdr:row>
      <xdr:rowOff>1238133</xdr:rowOff>
    </xdr:to>
    <xdr:pic>
      <xdr:nvPicPr>
        <xdr:cNvPr id="3" name="Imagen 2">
          <a:extLst>
            <a:ext uri="{FF2B5EF4-FFF2-40B4-BE49-F238E27FC236}">
              <a16:creationId xmlns:a16="http://schemas.microsoft.com/office/drawing/2014/main" id="{00000000-0008-0000-4000-000003000000}"/>
            </a:ext>
          </a:extLst>
        </xdr:cNvPr>
        <xdr:cNvPicPr>
          <a:picLocks noChangeAspect="1"/>
        </xdr:cNvPicPr>
      </xdr:nvPicPr>
      <xdr:blipFill>
        <a:blip xmlns:r="http://schemas.openxmlformats.org/officeDocument/2006/relationships" r:embed="rId1"/>
        <a:stretch>
          <a:fillRect/>
        </a:stretch>
      </xdr:blipFill>
      <xdr:spPr>
        <a:xfrm>
          <a:off x="3200400" y="2581275"/>
          <a:ext cx="5171429" cy="933333"/>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2</xdr:col>
      <xdr:colOff>219075</xdr:colOff>
      <xdr:row>5</xdr:row>
      <xdr:rowOff>276225</xdr:rowOff>
    </xdr:from>
    <xdr:to>
      <xdr:col>2</xdr:col>
      <xdr:colOff>5514313</xdr:colOff>
      <xdr:row>5</xdr:row>
      <xdr:rowOff>1219082</xdr:rowOff>
    </xdr:to>
    <xdr:pic>
      <xdr:nvPicPr>
        <xdr:cNvPr id="2" name="Imagen 1">
          <a:extLst>
            <a:ext uri="{FF2B5EF4-FFF2-40B4-BE49-F238E27FC236}">
              <a16:creationId xmlns:a16="http://schemas.microsoft.com/office/drawing/2014/main" id="{00000000-0008-0000-4200-000002000000}"/>
            </a:ext>
          </a:extLst>
        </xdr:cNvPr>
        <xdr:cNvPicPr>
          <a:picLocks noChangeAspect="1"/>
        </xdr:cNvPicPr>
      </xdr:nvPicPr>
      <xdr:blipFill>
        <a:blip xmlns:r="http://schemas.openxmlformats.org/officeDocument/2006/relationships" r:embed="rId1"/>
        <a:stretch>
          <a:fillRect/>
        </a:stretch>
      </xdr:blipFill>
      <xdr:spPr>
        <a:xfrm>
          <a:off x="2809875" y="3400425"/>
          <a:ext cx="5295238" cy="942857"/>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2</xdr:col>
      <xdr:colOff>657225</xdr:colOff>
      <xdr:row>5</xdr:row>
      <xdr:rowOff>19736</xdr:rowOff>
    </xdr:from>
    <xdr:to>
      <xdr:col>2</xdr:col>
      <xdr:colOff>4859603</xdr:colOff>
      <xdr:row>5</xdr:row>
      <xdr:rowOff>857249</xdr:rowOff>
    </xdr:to>
    <xdr:pic>
      <xdr:nvPicPr>
        <xdr:cNvPr id="2" name="Imagen 1">
          <a:extLst>
            <a:ext uri="{FF2B5EF4-FFF2-40B4-BE49-F238E27FC236}">
              <a16:creationId xmlns:a16="http://schemas.microsoft.com/office/drawing/2014/main" id="{00000000-0008-0000-4600-000002000000}"/>
            </a:ext>
          </a:extLst>
        </xdr:cNvPr>
        <xdr:cNvPicPr>
          <a:picLocks noChangeAspect="1"/>
        </xdr:cNvPicPr>
      </xdr:nvPicPr>
      <xdr:blipFill>
        <a:blip xmlns:r="http://schemas.openxmlformats.org/officeDocument/2006/relationships" r:embed="rId1"/>
        <a:stretch>
          <a:fillRect/>
        </a:stretch>
      </xdr:blipFill>
      <xdr:spPr>
        <a:xfrm>
          <a:off x="3248025" y="1343711"/>
          <a:ext cx="4202378" cy="837513"/>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2</xdr:col>
      <xdr:colOff>723900</xdr:colOff>
      <xdr:row>5</xdr:row>
      <xdr:rowOff>295275</xdr:rowOff>
    </xdr:from>
    <xdr:to>
      <xdr:col>2</xdr:col>
      <xdr:colOff>4933424</xdr:colOff>
      <xdr:row>5</xdr:row>
      <xdr:rowOff>1190513</xdr:rowOff>
    </xdr:to>
    <xdr:pic>
      <xdr:nvPicPr>
        <xdr:cNvPr id="2" name="Imagen 1">
          <a:extLst>
            <a:ext uri="{FF2B5EF4-FFF2-40B4-BE49-F238E27FC236}">
              <a16:creationId xmlns:a16="http://schemas.microsoft.com/office/drawing/2014/main" id="{00000000-0008-0000-4800-000002000000}"/>
            </a:ext>
          </a:extLst>
        </xdr:cNvPr>
        <xdr:cNvPicPr>
          <a:picLocks noChangeAspect="1"/>
        </xdr:cNvPicPr>
      </xdr:nvPicPr>
      <xdr:blipFill>
        <a:blip xmlns:r="http://schemas.openxmlformats.org/officeDocument/2006/relationships" r:embed="rId1"/>
        <a:stretch>
          <a:fillRect/>
        </a:stretch>
      </xdr:blipFill>
      <xdr:spPr>
        <a:xfrm>
          <a:off x="3314700" y="1619250"/>
          <a:ext cx="4209524" cy="895238"/>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2</xdr:col>
      <xdr:colOff>781050</xdr:colOff>
      <xdr:row>5</xdr:row>
      <xdr:rowOff>9525</xdr:rowOff>
    </xdr:from>
    <xdr:to>
      <xdr:col>2</xdr:col>
      <xdr:colOff>5019145</xdr:colOff>
      <xdr:row>5</xdr:row>
      <xdr:rowOff>895239</xdr:rowOff>
    </xdr:to>
    <xdr:pic>
      <xdr:nvPicPr>
        <xdr:cNvPr id="3" name="Imagen 2">
          <a:extLst>
            <a:ext uri="{FF2B5EF4-FFF2-40B4-BE49-F238E27FC236}">
              <a16:creationId xmlns:a16="http://schemas.microsoft.com/office/drawing/2014/main" id="{00000000-0008-0000-4A00-000003000000}"/>
            </a:ext>
          </a:extLst>
        </xdr:cNvPr>
        <xdr:cNvPicPr>
          <a:picLocks noChangeAspect="1"/>
        </xdr:cNvPicPr>
      </xdr:nvPicPr>
      <xdr:blipFill>
        <a:blip xmlns:r="http://schemas.openxmlformats.org/officeDocument/2006/relationships" r:embed="rId1"/>
        <a:stretch>
          <a:fillRect/>
        </a:stretch>
      </xdr:blipFill>
      <xdr:spPr>
        <a:xfrm>
          <a:off x="3371850" y="1333500"/>
          <a:ext cx="4238095" cy="88571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karla.jinesta\AppData\Local\Microsoft\Windows\Temporary%20Internet%20Files\Content.Outlook\M1RHF3H7\Matriz%20indicadores%20documento%20base_INEC_Enaho_20feb2018.xlsx"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Copia%20de%20Matriz%20indicadores%20indicadores%20documento%20base_INEC%20-%20ECE%2019022018.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karla.jinesta\AppData\Local\Microsoft\Windows\Temporary%20Internet%20Files\Content.Outlook\M1RHF3H7\2018.02.20%20matriz%20indicadores%20documento%20base_INEC%20(IPC).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Volumes\USB%20DISK\Matriz%20indicadores%20de%20documento%20base\matriz%20indicadores%20documento%20base_INEC.f.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Población total "/>
      <sheetName val="Ficha_Población total"/>
      <sheetName val="Estructura por sexo y edad"/>
      <sheetName val="Ficha_estructura por sexo y eda"/>
      <sheetName val="Tasa de crecimiento de la pobla"/>
      <sheetName val="Ficha_tasa de crecimiento de la"/>
      <sheetName val="Densidad de población"/>
      <sheetName val="Ficha_densidad de población"/>
      <sheetName val="RDependencia demográfica"/>
      <sheetName val="Ficha_RDependencia demográfica"/>
      <sheetName val="Pob urbana y rural"/>
      <sheetName val="Ficha_Pobl urbana y rural"/>
      <sheetName val="Pob con discapacidad"/>
      <sheetName val="Ficha_pob con discapacidad"/>
      <sheetName val="Pob nacida en otro país"/>
      <sheetName val="Ficha_pob nacida en otro país"/>
      <sheetName val="Esperanza de vida al nacer"/>
      <sheetName val="Ficha_esperanza de vida al nace"/>
      <sheetName val="TBN"/>
      <sheetName val="Ficha_TBN"/>
      <sheetName val="TBM"/>
      <sheetName val="Ficha_TBM"/>
      <sheetName val="TGF"/>
      <sheetName val="Ficha_TGF"/>
      <sheetName val="F adolescente"/>
      <sheetName val="Ficha_F adolescente"/>
      <sheetName val="Nacim de uniones impropias"/>
      <sheetName val="Ficha_Nacim de uniones impropia"/>
      <sheetName val="Tamaño promedio de los hogares"/>
      <sheetName val="Ficha_tamaño promedio de los ho"/>
      <sheetName val="Jefatura de hogar"/>
      <sheetName val="Ficha_Jefatura de hogar"/>
      <sheetName val="Gasto social de los hogares"/>
      <sheetName val="Ficha_gasto social de los hogar"/>
      <sheetName val="Población en pobreza_línea"/>
      <sheetName val="Ficha_población en pobreza (lín"/>
      <sheetName val="Población en pobreza_IPM"/>
      <sheetName val="Ficha_población en pobreza IPM"/>
      <sheetName val="Coeficiente de Gini"/>
      <sheetName val="Ficha_Coeficiente de Gini"/>
      <sheetName val="horas dedicadas al cuido"/>
      <sheetName val="Ficha_horas dedicadas al cuido"/>
      <sheetName val="Brecha salarial por sexo"/>
      <sheetName val="Ficha_brecha salarial por sexo"/>
      <sheetName val="Tasa de desempleo"/>
      <sheetName val="Ficha_tasa de desempleo"/>
      <sheetName val="Tasa neta de participación"/>
      <sheetName val="Ficha_tasa neta de participació"/>
      <sheetName val="Porcentaje  Población ocupada"/>
      <sheetName val="Ficha_procentaje población ocup"/>
      <sheetName val="Ingreso per cápita"/>
      <sheetName val="Ficha_ingreso per cápita"/>
      <sheetName val="Indice de precios al consumidor"/>
      <sheetName val="Ficha_indice de precios al cons"/>
      <sheetName val="TMI"/>
      <sheetName val="Ficha_TMI"/>
      <sheetName val="RMM"/>
      <sheetName val="Ficha_RMM"/>
      <sheetName val="TMN"/>
      <sheetName val="Ficha_TMN"/>
      <sheetName val="MEF que usan anticonceptivos"/>
      <sheetName val="Ficha_MEF que usan anticoncepti"/>
      <sheetName val="D carga de la enfermedad"/>
      <sheetName val="Ficha_D carga de la enfermedad"/>
      <sheetName val="Principales causas de muerte"/>
      <sheetName val="Ficha_principales causas de mue"/>
      <sheetName val="Tasa homicidios"/>
      <sheetName val="Ficha_tasa homicidios"/>
      <sheetName val="Escolaridad promedio"/>
      <sheetName val="Ficha_escolaridad promedio"/>
      <sheetName val="porcentaje de alfabetismo"/>
      <sheetName val="Ficha_porcentaje de alfabetismo"/>
    </sheetNames>
    <sheetDataSet>
      <sheetData sheetId="0">
        <row r="17">
          <cell r="B17" t="str">
            <v>Tamaño promedio de los hogares</v>
          </cell>
        </row>
        <row r="18">
          <cell r="B18" t="str">
            <v xml:space="preserve">Porcentaje de hogares por tipo de jefatura </v>
          </cell>
        </row>
        <row r="22">
          <cell r="B22" t="str">
            <v xml:space="preserve">Porcentaje de  población en pobreza </v>
          </cell>
        </row>
        <row r="23">
          <cell r="B23" t="str">
            <v>Porcentaje de personas en hogares en pobreza multidimensional</v>
          </cell>
        </row>
        <row r="24">
          <cell r="B24" t="str">
            <v>Coeficiente de Gini</v>
          </cell>
        </row>
        <row r="30">
          <cell r="B30" t="str">
            <v>Ingreso percápita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1">
          <cell r="B1" t="str">
            <v>Tamaño promedio de los hogares</v>
          </cell>
        </row>
      </sheetData>
      <sheetData sheetId="30" refreshError="1"/>
      <sheetData sheetId="31" refreshError="1"/>
      <sheetData sheetId="32" refreshError="1"/>
      <sheetData sheetId="33" refreshError="1"/>
      <sheetData sheetId="34" refreshError="1"/>
      <sheetData sheetId="35">
        <row r="1">
          <cell r="B1" t="str">
            <v xml:space="preserve">Porcentaje de  población en pobreza </v>
          </cell>
        </row>
      </sheetData>
      <sheetData sheetId="36" refreshError="1"/>
      <sheetData sheetId="37">
        <row r="1">
          <cell r="B1" t="str">
            <v>Porcentaje de personas en hogares en pobreza multidimensional</v>
          </cell>
        </row>
      </sheetData>
      <sheetData sheetId="38" refreshError="1"/>
      <sheetData sheetId="39">
        <row r="1">
          <cell r="B1" t="str">
            <v>Coeficiente de Gini</v>
          </cell>
        </row>
      </sheetData>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ow r="1">
          <cell r="B1" t="str">
            <v>Ingreso percápita</v>
          </cell>
        </row>
      </sheetData>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Población total "/>
      <sheetName val="Ficha_Población total"/>
      <sheetName val="Estructura por sexo y edad"/>
      <sheetName val="Ficha_estructura por sexo y eda"/>
      <sheetName val="Tasa de crecimiento de la pobla"/>
      <sheetName val="Ficha_tasa de crecimiento de la"/>
      <sheetName val="Densidad de población"/>
      <sheetName val="Ficha_densidad de población"/>
      <sheetName val="RDependencia demográfica"/>
      <sheetName val="Ficha_RDependencia demográfica"/>
      <sheetName val="Pob urbana y rural"/>
      <sheetName val="Ficha_Pobl urbana y rural"/>
      <sheetName val="Pob con discapacidad"/>
      <sheetName val="Ficha_pob con discapacidad"/>
      <sheetName val="Pob nacida en otro país"/>
      <sheetName val="Ficha_pob nacida en otro país"/>
      <sheetName val="Esperanza de vida al nacer"/>
      <sheetName val="Ficha_esperanza de vida al nace"/>
      <sheetName val="TBN"/>
      <sheetName val="Ficha_TBN"/>
      <sheetName val="TBM"/>
      <sheetName val="Ficha_TBM"/>
      <sheetName val="TGF"/>
      <sheetName val="Ficha_TGF"/>
      <sheetName val="F adolescente"/>
      <sheetName val="Ficha_F adolescente"/>
      <sheetName val="Nacim de uniones impropias"/>
      <sheetName val="Ficha_Nacim de uniones impropia"/>
      <sheetName val="Tamaño promedio de los hogares"/>
      <sheetName val="Ficha_tamaño promedio de los ho"/>
      <sheetName val="Jefatura de hogar"/>
      <sheetName val="Ficha_Jefatura de hogar"/>
      <sheetName val="Gasto social de los hogares"/>
      <sheetName val="Ficha_gasto social de los hogar"/>
      <sheetName val="Población en pobreza_línea"/>
      <sheetName val="Ficha_población en pobreza (lín"/>
      <sheetName val="Población en pobreza_IPM"/>
      <sheetName val="Ficha_población en pobreza IPM"/>
      <sheetName val="Coeficiente de Gini"/>
      <sheetName val="Ficha_Coeficiente de Gini"/>
      <sheetName val="horas dedicadas al cuido"/>
      <sheetName val="Ficha_horas dedicadas al cuido"/>
      <sheetName val="Brecha salarial por sexo"/>
      <sheetName val="Ficha_brecha salarial por sexo"/>
      <sheetName val="Tasa de desempleo"/>
      <sheetName val="Ficha_tasa de desempleo"/>
      <sheetName val="Tasa neta de participación"/>
      <sheetName val="Ficha_tasa neta de participació"/>
      <sheetName val="Tasa de ocupación"/>
      <sheetName val="Ficha_tasa de ocupación"/>
      <sheetName val="Porcentaje de ocupados"/>
      <sheetName val="Ficha_porcentaje de ocupados"/>
      <sheetName val="Tasa de no participación"/>
      <sheetName val="Ficha_tasa de no participación"/>
      <sheetName val="Ingreso per cápita"/>
      <sheetName val="Ficha_ingreso per cápita"/>
      <sheetName val="Indice de precios al consumidor"/>
      <sheetName val="Ficha_indice de precios al cons"/>
      <sheetName val="TMI"/>
      <sheetName val="Ficha_TMI"/>
      <sheetName val="RMM"/>
      <sheetName val="Ficha_RMM"/>
      <sheetName val="TMN"/>
      <sheetName val="Ficha_TMN"/>
      <sheetName val="MEF que usan anticonceptivos"/>
      <sheetName val="Ficha_MEF que usan anticoncepti"/>
      <sheetName val="D carga de la enfermedad"/>
      <sheetName val="Ficha_D carga de la enfermedad"/>
      <sheetName val="Principales causas de muerte"/>
      <sheetName val="Ficha_principales causas de mue"/>
      <sheetName val="Tasa homicidios"/>
      <sheetName val="Ficha_tasa homicidios"/>
      <sheetName val="Escolaridad promedio"/>
      <sheetName val="Ficha_escolaridad promedio"/>
      <sheetName val="porcentaje de alfabetismo"/>
      <sheetName val="Ficha_porcentaje de alfabetism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ow r="1">
          <cell r="B1" t="str">
            <v>Porcentaje de población ocupada</v>
          </cell>
        </row>
      </sheetData>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Población total "/>
      <sheetName val="Ficha_Población total"/>
      <sheetName val="Estructura por sexo y edad"/>
      <sheetName val="Ficha_estructura por sexo y eda"/>
      <sheetName val="Tasa de crecimiento de la pobla"/>
      <sheetName val="Ficha_tasa de crecimiento de la"/>
      <sheetName val="Densidad de población"/>
      <sheetName val="Ficha_densidad de población"/>
      <sheetName val="RDependencia demográfica"/>
      <sheetName val="Ficha_RDependencia demográfica"/>
      <sheetName val="Pob urbana y rural"/>
      <sheetName val="Ficha_Pobl urbana y rural"/>
      <sheetName val="Pob con discapacidad"/>
      <sheetName val="Ficha_pob con discapacidad"/>
      <sheetName val="Pob nacida en otro país"/>
      <sheetName val="Ficha_pob nacida en otro país"/>
      <sheetName val="Esperanza de vida al nacer"/>
      <sheetName val="Ficha_esperanza de vida al nace"/>
      <sheetName val="TBN"/>
      <sheetName val="Ficha_TBN"/>
      <sheetName val="TBM"/>
      <sheetName val="Ficha_TBM"/>
      <sheetName val="TGF"/>
      <sheetName val="Ficha_TGF"/>
      <sheetName val="F adolescente"/>
      <sheetName val="Ficha_F adolescente"/>
      <sheetName val="Nacim de uniones impropias"/>
      <sheetName val="Ficha_Nacim de uniones impropia"/>
      <sheetName val="Tamaño promedio de los hogares"/>
      <sheetName val="Ficha_tamaño promedio de los ho"/>
      <sheetName val="Jefatura de hogar"/>
      <sheetName val="Ficha_Jefatura de hogar"/>
      <sheetName val="Gasto social de los hogares"/>
      <sheetName val="Ficha_gasto social de los hogar"/>
      <sheetName val="Población en pobreza_línea"/>
      <sheetName val="Ficha_población en pobreza (lín"/>
      <sheetName val="Población en pobreza_IPM"/>
      <sheetName val="Ficha_población en pobreza IPM"/>
      <sheetName val="Coeficiente de Gini"/>
      <sheetName val="Ficha_Coeficiente de Gini"/>
      <sheetName val="horas dedicadas al cuido"/>
      <sheetName val="Ficha_horas dedicadas al cuido"/>
      <sheetName val="Brecha salarial por sexo"/>
      <sheetName val="Ficha_brecha salarial por sexo"/>
      <sheetName val="Tasa de desempleo"/>
      <sheetName val="Ficha_tasa de desempleo"/>
      <sheetName val="Tasa neta de participación"/>
      <sheetName val="Ficha_tasa neta de participació"/>
      <sheetName val="Porcentaje  Población ocupada"/>
      <sheetName val="Ficha_procentaje población ocup"/>
      <sheetName val="Ingreso per cápita"/>
      <sheetName val="Ficha_ingreso per cápita"/>
      <sheetName val="Indice de precios al consumidor"/>
      <sheetName val="Ficha_indice de precios al cons"/>
      <sheetName val="TMI"/>
      <sheetName val="Ficha_TMI"/>
      <sheetName val="RMM"/>
      <sheetName val="Ficha_RMM"/>
      <sheetName val="TMN"/>
      <sheetName val="Ficha_TMN"/>
      <sheetName val="MEF que usan anticonceptivos"/>
      <sheetName val="Ficha_MEF que usan anticoncepti"/>
      <sheetName val="D carga de la enfermedad"/>
      <sheetName val="Ficha_D carga de la enfermedad"/>
      <sheetName val="Principales causas de muerte"/>
      <sheetName val="Ficha_principales causas de mue"/>
      <sheetName val="Tasa homicidios"/>
      <sheetName val="Ficha_tasa homicidios"/>
      <sheetName val="Escolaridad promedio"/>
      <sheetName val="Ficha_escolaridad promedio"/>
      <sheetName val="porcentaje de alfabetismo"/>
      <sheetName val="Ficha_porcentaje de alfabetismo"/>
    </sheetNames>
    <sheetDataSet>
      <sheetData sheetId="0">
        <row r="31">
          <cell r="B31" t="str">
            <v>Indice de precios al consumidor</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ow r="1">
          <cell r="B1" t="str">
            <v>Indice de precios al consumidor</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álculos"/>
      <sheetName val="Indice"/>
      <sheetName val="Población total "/>
      <sheetName val="Ficha_Población total"/>
      <sheetName val="Estructura por sexo y edad"/>
      <sheetName val="Ficha_estructura por sexo y eda"/>
      <sheetName val="Tasa de crecimiento de la pobla"/>
      <sheetName val="Ficha_tasa de crecimiento de la"/>
      <sheetName val="Densidad de población"/>
      <sheetName val="Ficha_densidad de población"/>
      <sheetName val="RDependencia demográfica"/>
      <sheetName val="Ficha_RDependencia demográfica"/>
      <sheetName val="Pob urbana y rural"/>
      <sheetName val="Ficha_Pobl urbana y rural"/>
      <sheetName val="Pob con discapacidad"/>
      <sheetName val="Ficha_pob con discapacidad"/>
      <sheetName val="Pob nacida en otro país"/>
      <sheetName val="Ficha_pob nacida en otro país"/>
      <sheetName val="Esperanza de vida al nacer"/>
      <sheetName val="Ficha_esperanza de vida al nace"/>
      <sheetName val="TBN"/>
      <sheetName val="Ficha_TBN"/>
      <sheetName val="TBM"/>
      <sheetName val="Ficha_TBM"/>
      <sheetName val="TGF"/>
      <sheetName val="Ficha_TGF"/>
      <sheetName val="F adolescente"/>
      <sheetName val="Ficha_F adolescente"/>
      <sheetName val="Nacim de uniones impropias"/>
      <sheetName val="Ficha_Nacim de uniones impropia"/>
      <sheetName val="Tamaño promedio de los hogares"/>
      <sheetName val="Ficha_tamaño promedio de los ho"/>
      <sheetName val="Jefatura de hogar"/>
      <sheetName val="Ficha_Jefatura de hogar"/>
      <sheetName val="Gasto social de los hogares"/>
      <sheetName val="Ficha_gasto social de los hogar"/>
      <sheetName val="Población en pobreza_línea"/>
      <sheetName val="Ficha_población en pobreza (lín"/>
      <sheetName val="Población en pobreza_IPM"/>
      <sheetName val="Ficha_población en pobreza IPM"/>
      <sheetName val="Coeficiente de Gini"/>
      <sheetName val="Ficha_Coeficiente de Gini"/>
      <sheetName val="horas dedicadas al cuido"/>
      <sheetName val="Ficha_horas dedicadas al cuido"/>
      <sheetName val="Brecha salarial por sexo"/>
      <sheetName val="Ficha_brecha salarial por sexo"/>
      <sheetName val="Tasa de desempleo"/>
      <sheetName val="Ficha_tasa de desempleo"/>
      <sheetName val="Tasa neta de participación"/>
      <sheetName val="Ficha_tasa neta de participació"/>
      <sheetName val="Tasa de ocupación"/>
      <sheetName val="Ficha_tasa de ocupación"/>
      <sheetName val="Porcentaje de población ocupada"/>
      <sheetName val="Ficha_porcentaje de poblocupada"/>
      <sheetName val="Ingreso per cápita"/>
      <sheetName val="Ficha_ingreso per cápita"/>
      <sheetName val="Indice de precios al consumidor"/>
      <sheetName val="Ficha_indice de precios al cons"/>
      <sheetName val="TMI"/>
      <sheetName val="Ficha_TMI"/>
      <sheetName val="RMM"/>
      <sheetName val="Ficha_RMM"/>
      <sheetName val="TMN"/>
      <sheetName val="Ficha_TMN"/>
      <sheetName val="MEF que usan anticonceptivos"/>
      <sheetName val="Ficha_MEF que usan anticoncepti"/>
      <sheetName val="D carga de la enfermedad"/>
      <sheetName val="Ficha_D carga de la enfermedad"/>
      <sheetName val="Principales causas de muerte"/>
      <sheetName val="Ficha_principales causas de mue"/>
      <sheetName val="Tasa homicidios"/>
      <sheetName val="Ficha_tasa homicidios"/>
      <sheetName val="Escolaridad promedio"/>
      <sheetName val="Ficha_escolaridad promedio"/>
      <sheetName val="porcentaje de alfabetismo"/>
      <sheetName val="Ficha_porcentaje de alfabetismo"/>
    </sheetNames>
    <sheetDataSet>
      <sheetData sheetId="0"/>
      <sheetData sheetId="1"/>
      <sheetData sheetId="2">
        <row r="38">
          <cell r="B38" t="str">
            <v>Porcentaje de mujeres en edad fértil que usan anticonceptivos modernos o cuyas parejas lo usan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ow r="1">
          <cell r="B1" t="str">
            <v>Porcentaje de mujeres en edad fértil que usan anticonceptivos modernos o cuyas parejas lo usan</v>
          </cell>
        </row>
      </sheetData>
      <sheetData sheetId="66"/>
      <sheetData sheetId="67"/>
      <sheetData sheetId="68"/>
      <sheetData sheetId="69"/>
      <sheetData sheetId="70"/>
      <sheetData sheetId="71"/>
      <sheetData sheetId="72"/>
      <sheetData sheetId="73"/>
      <sheetData sheetId="74"/>
      <sheetData sheetId="75"/>
      <sheetData sheetId="7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hyperlink" Target="mailto:marlene.sandoval@inec.go.cr"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mailto:marlene.sandoval@inec.go.cr"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mailto:marlene.sandoval@inec.go.cr"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hyperlink" Target="mailto:marlene.sandoval@inec.go.cr" TargetMode="Externa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hyperlink" Target="mailto:marlene.sandoval@inec.go.cr"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mailto:marlene.sandoval@inec.go.cr" TargetMode="Externa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hyperlink" Target="mailto:marlene.sandoval@inec.go.cr" TargetMode="Externa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hyperlink" Target="mailto:marlene.sandoval@inec.go.cr" TargetMode="Externa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hyperlink" Target="mailto:marlene.sandoval@inec.go.cr" TargetMode="Externa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hyperlink" Target="mailto:marlene.sandoval@inec.go.cr" TargetMode="Externa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hyperlink" Target="mailto:marlene.sandoval@inec.go.cr" TargetMode="External"/></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hyperlink" Target="mailto:marlene.sandoval@inec.go.cr" TargetMode="Externa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hyperlink" Target="mailto:marlene.sandoval@inec.go.cr" TargetMode="External"/></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hyperlink" Target="mailto:marlene.sandoval@inec.go.cr" TargetMode="Externa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hyperlink" Target="mailto:eddy.madrigal@inec.go.cr" TargetMode="External"/></Relationships>
</file>

<file path=xl/worksheets/_rels/sheet33.xml.rels><?xml version="1.0" encoding="UTF-8" standalone="yes"?>
<Relationships xmlns="http://schemas.openxmlformats.org/package/2006/relationships"><Relationship Id="rId1" Type="http://schemas.openxmlformats.org/officeDocument/2006/relationships/hyperlink" Target="mailto:marlene.sandoval@inec.go.cr" TargetMode="External"/></Relationships>
</file>

<file path=xl/worksheets/_rels/sheet35.xml.rels><?xml version="1.0" encoding="UTF-8" standalone="yes"?>
<Relationships xmlns="http://schemas.openxmlformats.org/package/2006/relationships"><Relationship Id="rId1" Type="http://schemas.openxmlformats.org/officeDocument/2006/relationships/hyperlink" Target="mailto:marlene.sandoval@inec.go.cr" TargetMode="External"/></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hyperlink" Target="mailto:marlene.sandoval@inec.go.cr" TargetMode="External"/></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hyperlink" Target="mailto:marlene.sandoval@inec.go.cr" TargetMode="External"/></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hyperlink" Target="mailto:marlene.sandoval@inec.go.cr" TargetMode="External"/></Relationships>
</file>

<file path=xl/worksheets/_rels/sheet43.xml.rels><?xml version="1.0" encoding="UTF-8" standalone="yes"?>
<Relationships xmlns="http://schemas.openxmlformats.org/package/2006/relationships"><Relationship Id="rId1" Type="http://schemas.openxmlformats.org/officeDocument/2006/relationships/hyperlink" Target="mailto:marlene.sandoval@inec.go.cr" TargetMode="External"/></Relationships>
</file>

<file path=xl/worksheets/_rels/sheet45.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hyperlink" Target="mailto:dianny.hernandez@inec.go.cr" TargetMode="External"/><Relationship Id="rId1" Type="http://schemas.openxmlformats.org/officeDocument/2006/relationships/hyperlink" Target="mailto:marial.sanarrusia@inec.go.cr" TargetMode="External"/></Relationships>
</file>

<file path=xl/worksheets/_rels/sheet47.xml.rels><?xml version="1.0" encoding="UTF-8" standalone="yes"?>
<Relationships xmlns="http://schemas.openxmlformats.org/package/2006/relationships"><Relationship Id="rId3" Type="http://schemas.openxmlformats.org/officeDocument/2006/relationships/drawing" Target="../drawings/drawing25.xml"/><Relationship Id="rId2" Type="http://schemas.openxmlformats.org/officeDocument/2006/relationships/hyperlink" Target="mailto:dianny.hernandez@inec.go.cr" TargetMode="External"/><Relationship Id="rId1" Type="http://schemas.openxmlformats.org/officeDocument/2006/relationships/hyperlink" Target="mailto:marial.sanarrusia@inec.go.cr" TargetMode="External"/></Relationships>
</file>

<file path=xl/worksheets/_rels/sheet49.xml.rels><?xml version="1.0" encoding="UTF-8" standalone="yes"?>
<Relationships xmlns="http://schemas.openxmlformats.org/package/2006/relationships"><Relationship Id="rId3" Type="http://schemas.openxmlformats.org/officeDocument/2006/relationships/drawing" Target="../drawings/drawing26.xml"/><Relationship Id="rId2" Type="http://schemas.openxmlformats.org/officeDocument/2006/relationships/hyperlink" Target="mailto:dianny.hernandez@inec.go.cr" TargetMode="External"/><Relationship Id="rId1" Type="http://schemas.openxmlformats.org/officeDocument/2006/relationships/hyperlink" Target="mailto:marial.sanarrusia@inec.go.cr" TargetMode="External"/></Relationships>
</file>

<file path=xl/worksheets/_rels/sheet51.xml.rels><?xml version="1.0" encoding="UTF-8" standalone="yes"?>
<Relationships xmlns="http://schemas.openxmlformats.org/package/2006/relationships"><Relationship Id="rId3" Type="http://schemas.openxmlformats.org/officeDocument/2006/relationships/drawing" Target="../drawings/drawing27.xml"/><Relationship Id="rId2" Type="http://schemas.openxmlformats.org/officeDocument/2006/relationships/hyperlink" Target="mailto:dianny.hernandez@inec.go.cr" TargetMode="External"/><Relationship Id="rId1" Type="http://schemas.openxmlformats.org/officeDocument/2006/relationships/hyperlink" Target="mailto:marial.sanarrusia@inec.go.cr" TargetMode="External"/></Relationships>
</file>

<file path=xl/worksheets/_rels/sheet53.xml.rels><?xml version="1.0" encoding="UTF-8" standalone="yes"?>
<Relationships xmlns="http://schemas.openxmlformats.org/package/2006/relationships"><Relationship Id="rId3" Type="http://schemas.openxmlformats.org/officeDocument/2006/relationships/drawing" Target="../drawings/drawing28.xml"/><Relationship Id="rId2" Type="http://schemas.openxmlformats.org/officeDocument/2006/relationships/hyperlink" Target="mailto:dianny.hernandez@inec.go.cr" TargetMode="External"/><Relationship Id="rId1" Type="http://schemas.openxmlformats.org/officeDocument/2006/relationships/hyperlink" Target="mailto:marial.sanarrusia@inec.go.cr" TargetMode="External"/></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hyperlink" Target="mailto:marlene.sandoval@inec.go.cr" TargetMode="External"/></Relationships>
</file>

<file path=xl/worksheets/_rels/sheet57.xml.rels><?xml version="1.0" encoding="UTF-8" standalone="yes"?>
<Relationships xmlns="http://schemas.openxmlformats.org/package/2006/relationships"><Relationship Id="rId1" Type="http://schemas.openxmlformats.org/officeDocument/2006/relationships/hyperlink" Target="mailto:marlene.sandoval@inec.go.cr" TargetMode="External"/></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hyperlink" Target="mailto:marlene.sandoval@inec.go.cr" TargetMode="External"/></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hyperlink" Target="mailto:marlene.sandoval@inec.go.cr" TargetMode="External"/></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hyperlink" Target="mailto:marlene.sandoval@inec.go.cr" TargetMode="Externa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67.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71.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hyperlink" Target="mailto:marlene.sandoval@inec.go.cr" TargetMode="External"/></Relationships>
</file>

<file path=xl/worksheets/_rels/sheet75.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hyperlink" Target="mailto:marlene.sandoval@inec.go.c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45"/>
  <sheetViews>
    <sheetView tabSelected="1" workbookViewId="0"/>
  </sheetViews>
  <sheetFormatPr defaultColWidth="11.42578125" defaultRowHeight="15"/>
  <cols>
    <col min="1" max="1" width="5.140625" style="40" customWidth="1"/>
    <col min="2" max="2" width="79" customWidth="1"/>
    <col min="3" max="3" width="52.28515625" customWidth="1"/>
    <col min="4" max="4" width="52" customWidth="1"/>
  </cols>
  <sheetData>
    <row r="1" spans="1:4">
      <c r="A1" s="256"/>
    </row>
    <row r="2" spans="1:4" ht="21">
      <c r="A2" s="41" t="s">
        <v>21</v>
      </c>
      <c r="B2" s="41" t="s">
        <v>44</v>
      </c>
      <c r="C2" s="41" t="s">
        <v>20</v>
      </c>
      <c r="D2" s="41" t="s">
        <v>22</v>
      </c>
    </row>
    <row r="3" spans="1:4" s="56" customFormat="1">
      <c r="A3" s="39">
        <v>1</v>
      </c>
      <c r="B3" s="56" t="s">
        <v>46</v>
      </c>
      <c r="C3" s="66" t="s">
        <v>96</v>
      </c>
      <c r="D3" s="66" t="s">
        <v>99</v>
      </c>
    </row>
    <row r="4" spans="1:4" s="37" customFormat="1" ht="21" customHeight="1">
      <c r="A4" s="39" t="s">
        <v>48</v>
      </c>
      <c r="B4" s="37" t="s">
        <v>45</v>
      </c>
      <c r="C4" s="38" t="s">
        <v>133</v>
      </c>
      <c r="D4" s="56" t="s">
        <v>47</v>
      </c>
    </row>
    <row r="5" spans="1:4" s="37" customFormat="1">
      <c r="A5" s="39">
        <v>2</v>
      </c>
      <c r="B5" s="38" t="s">
        <v>318</v>
      </c>
      <c r="C5" s="38" t="s">
        <v>37</v>
      </c>
      <c r="D5" s="66" t="s">
        <v>51</v>
      </c>
    </row>
    <row r="6" spans="1:4" s="37" customFormat="1">
      <c r="A6" s="39">
        <v>3</v>
      </c>
      <c r="B6" s="38" t="s">
        <v>332</v>
      </c>
      <c r="C6" s="38" t="s">
        <v>37</v>
      </c>
      <c r="D6" s="66" t="s">
        <v>51</v>
      </c>
    </row>
    <row r="7" spans="1:4" s="37" customFormat="1">
      <c r="A7" s="39">
        <v>4</v>
      </c>
      <c r="B7" s="37" t="s">
        <v>49</v>
      </c>
      <c r="C7" s="38" t="s">
        <v>50</v>
      </c>
      <c r="D7" s="66" t="s">
        <v>51</v>
      </c>
    </row>
    <row r="8" spans="1:4" s="37" customFormat="1">
      <c r="A8" s="39">
        <v>5</v>
      </c>
      <c r="B8" s="37" t="s">
        <v>134</v>
      </c>
      <c r="C8" s="38" t="s">
        <v>135</v>
      </c>
      <c r="D8" s="56" t="s">
        <v>47</v>
      </c>
    </row>
    <row r="9" spans="1:4" s="37" customFormat="1">
      <c r="A9" s="39">
        <v>6</v>
      </c>
      <c r="B9" s="37" t="s">
        <v>136</v>
      </c>
      <c r="C9" s="38" t="s">
        <v>138</v>
      </c>
      <c r="D9" s="56" t="s">
        <v>47</v>
      </c>
    </row>
    <row r="10" spans="1:4" s="37" customFormat="1">
      <c r="A10" s="39">
        <v>7</v>
      </c>
      <c r="B10" s="37" t="s">
        <v>137</v>
      </c>
      <c r="C10" s="38" t="s">
        <v>138</v>
      </c>
      <c r="D10" s="56" t="s">
        <v>47</v>
      </c>
    </row>
    <row r="11" spans="1:4" s="37" customFormat="1">
      <c r="A11" s="39">
        <v>8</v>
      </c>
      <c r="B11" s="38" t="s">
        <v>52</v>
      </c>
      <c r="C11" s="38" t="s">
        <v>53</v>
      </c>
      <c r="D11" s="66" t="s">
        <v>51</v>
      </c>
    </row>
    <row r="12" spans="1:4" ht="30">
      <c r="A12" s="39">
        <v>9</v>
      </c>
      <c r="B12" s="38" t="s">
        <v>54</v>
      </c>
      <c r="C12" s="38" t="s">
        <v>37</v>
      </c>
      <c r="D12" s="66" t="s">
        <v>55</v>
      </c>
    </row>
    <row r="13" spans="1:4" ht="30">
      <c r="A13" s="39">
        <v>10</v>
      </c>
      <c r="B13" s="38" t="s">
        <v>56</v>
      </c>
      <c r="C13" s="38" t="s">
        <v>37</v>
      </c>
      <c r="D13" s="66" t="s">
        <v>55</v>
      </c>
    </row>
    <row r="14" spans="1:4" ht="30">
      <c r="A14" s="39">
        <v>11</v>
      </c>
      <c r="B14" s="38" t="s">
        <v>57</v>
      </c>
      <c r="C14" s="38" t="s">
        <v>35</v>
      </c>
      <c r="D14" s="66" t="s">
        <v>55</v>
      </c>
    </row>
    <row r="15" spans="1:4" ht="30">
      <c r="A15" s="39">
        <v>12</v>
      </c>
      <c r="B15" s="426" t="s">
        <v>58</v>
      </c>
      <c r="C15" s="38" t="s">
        <v>59</v>
      </c>
      <c r="D15" s="66" t="s">
        <v>55</v>
      </c>
    </row>
    <row r="16" spans="1:4" ht="28.5" customHeight="1">
      <c r="A16" s="39">
        <v>13</v>
      </c>
      <c r="B16" s="38" t="s">
        <v>338</v>
      </c>
      <c r="C16" s="38" t="s">
        <v>36</v>
      </c>
      <c r="D16" s="56" t="s">
        <v>60</v>
      </c>
    </row>
    <row r="17" spans="1:4">
      <c r="A17" s="238">
        <v>14</v>
      </c>
      <c r="B17" s="38" t="s">
        <v>61</v>
      </c>
      <c r="C17" s="38" t="s">
        <v>35</v>
      </c>
      <c r="D17" s="485" t="s">
        <v>62</v>
      </c>
    </row>
    <row r="18" spans="1:4">
      <c r="A18" s="238">
        <v>15</v>
      </c>
      <c r="B18" s="38" t="s">
        <v>188</v>
      </c>
      <c r="C18" s="38" t="s">
        <v>64</v>
      </c>
      <c r="D18" s="426" t="s">
        <v>63</v>
      </c>
    </row>
    <row r="20" spans="1:4" ht="21">
      <c r="A20" s="41" t="s">
        <v>21</v>
      </c>
      <c r="B20" s="41" t="s">
        <v>72</v>
      </c>
      <c r="C20" s="41"/>
      <c r="D20" s="41"/>
    </row>
    <row r="21" spans="1:4" ht="30">
      <c r="A21" s="238">
        <v>16</v>
      </c>
      <c r="B21" s="38" t="s">
        <v>65</v>
      </c>
      <c r="C21" s="38" t="s">
        <v>66</v>
      </c>
      <c r="D21" s="372" t="s">
        <v>274</v>
      </c>
    </row>
    <row r="22" spans="1:4" ht="30">
      <c r="A22" s="238">
        <v>17</v>
      </c>
      <c r="B22" s="38" t="s">
        <v>67</v>
      </c>
      <c r="C22" s="38" t="s">
        <v>68</v>
      </c>
      <c r="D22" s="372" t="s">
        <v>63</v>
      </c>
    </row>
    <row r="23" spans="1:4">
      <c r="A23" s="238" t="s">
        <v>139</v>
      </c>
      <c r="B23" s="38" t="s">
        <v>69</v>
      </c>
      <c r="C23" s="38" t="s">
        <v>70</v>
      </c>
      <c r="D23" s="372" t="s">
        <v>63</v>
      </c>
    </row>
    <row r="24" spans="1:4">
      <c r="A24" s="238">
        <v>19</v>
      </c>
      <c r="B24" s="38" t="s">
        <v>71</v>
      </c>
      <c r="C24" s="38" t="s">
        <v>70</v>
      </c>
      <c r="D24" s="372" t="s">
        <v>63</v>
      </c>
    </row>
    <row r="25" spans="1:4">
      <c r="A25" s="157">
        <v>33</v>
      </c>
      <c r="B25" s="38" t="s">
        <v>208</v>
      </c>
      <c r="C25" s="38" t="s">
        <v>207</v>
      </c>
      <c r="D25" s="125" t="s">
        <v>88</v>
      </c>
    </row>
    <row r="26" spans="1:4">
      <c r="A26" s="238">
        <v>34</v>
      </c>
      <c r="B26" s="38" t="s">
        <v>89</v>
      </c>
      <c r="C26" s="38" t="s">
        <v>70</v>
      </c>
      <c r="D26" s="239" t="s">
        <v>91</v>
      </c>
    </row>
    <row r="27" spans="1:4">
      <c r="A27" s="237">
        <v>35</v>
      </c>
      <c r="B27" s="38" t="s">
        <v>90</v>
      </c>
      <c r="C27" s="38" t="s">
        <v>70</v>
      </c>
      <c r="D27" s="255" t="s">
        <v>91</v>
      </c>
    </row>
    <row r="28" spans="1:4">
      <c r="A28" s="237">
        <v>36</v>
      </c>
      <c r="B28" s="38" t="s">
        <v>213</v>
      </c>
      <c r="C28" s="38" t="s">
        <v>218</v>
      </c>
      <c r="D28" s="255" t="s">
        <v>91</v>
      </c>
    </row>
    <row r="29" spans="1:4" ht="19.5" customHeight="1">
      <c r="A29" s="238" t="s">
        <v>217</v>
      </c>
      <c r="B29" s="38" t="s">
        <v>379</v>
      </c>
      <c r="C29" s="38" t="s">
        <v>385</v>
      </c>
      <c r="D29" s="255" t="s">
        <v>91</v>
      </c>
    </row>
    <row r="30" spans="1:4" s="371" customFormat="1" ht="30">
      <c r="A30" s="238" t="s">
        <v>384</v>
      </c>
      <c r="B30" s="396" t="s">
        <v>386</v>
      </c>
      <c r="C30" s="396" t="s">
        <v>219</v>
      </c>
      <c r="D30" s="328" t="s">
        <v>91</v>
      </c>
    </row>
    <row r="31" spans="1:4">
      <c r="A31" s="238">
        <v>38</v>
      </c>
      <c r="B31" s="38" t="s">
        <v>92</v>
      </c>
      <c r="C31" s="38" t="s">
        <v>70</v>
      </c>
      <c r="D31" s="372" t="s">
        <v>63</v>
      </c>
    </row>
    <row r="32" spans="1:4">
      <c r="A32" s="238">
        <v>42</v>
      </c>
      <c r="B32" s="38" t="s">
        <v>93</v>
      </c>
      <c r="C32" s="38" t="s">
        <v>94</v>
      </c>
      <c r="D32" s="372" t="s">
        <v>95</v>
      </c>
    </row>
    <row r="34" spans="1:4" ht="21">
      <c r="A34" s="41" t="s">
        <v>21</v>
      </c>
      <c r="B34" s="41" t="s">
        <v>73</v>
      </c>
      <c r="C34" s="41"/>
      <c r="D34" s="41"/>
    </row>
    <row r="35" spans="1:4" ht="30">
      <c r="A35" s="39">
        <v>20</v>
      </c>
      <c r="B35" s="38" t="s">
        <v>75</v>
      </c>
      <c r="C35" s="38" t="s">
        <v>78</v>
      </c>
      <c r="D35" s="37" t="s">
        <v>74</v>
      </c>
    </row>
    <row r="36" spans="1:4">
      <c r="A36" s="39">
        <v>22</v>
      </c>
      <c r="B36" s="38" t="s">
        <v>76</v>
      </c>
      <c r="C36" s="38" t="s">
        <v>79</v>
      </c>
      <c r="D36" s="37" t="s">
        <v>74</v>
      </c>
    </row>
    <row r="37" spans="1:4">
      <c r="A37" s="39">
        <v>23</v>
      </c>
      <c r="B37" s="38" t="s">
        <v>77</v>
      </c>
      <c r="C37" s="38" t="s">
        <v>241</v>
      </c>
      <c r="D37" s="37" t="s">
        <v>74</v>
      </c>
    </row>
    <row r="38" spans="1:4" ht="30">
      <c r="A38" s="39">
        <v>25</v>
      </c>
      <c r="B38" s="38" t="s">
        <v>404</v>
      </c>
      <c r="C38" s="38" t="s">
        <v>81</v>
      </c>
      <c r="D38" s="37" t="s">
        <v>80</v>
      </c>
    </row>
    <row r="39" spans="1:4">
      <c r="A39" s="39">
        <v>26</v>
      </c>
      <c r="B39" s="38" t="s">
        <v>247</v>
      </c>
      <c r="C39" s="38" t="s">
        <v>81</v>
      </c>
      <c r="D39" s="37" t="s">
        <v>74</v>
      </c>
    </row>
    <row r="40" spans="1:4">
      <c r="A40" s="39">
        <v>27</v>
      </c>
      <c r="B40" s="38" t="s">
        <v>82</v>
      </c>
      <c r="C40" s="38" t="s">
        <v>135</v>
      </c>
      <c r="D40" s="37" t="s">
        <v>74</v>
      </c>
    </row>
    <row r="41" spans="1:4">
      <c r="A41" s="39">
        <v>54</v>
      </c>
      <c r="B41" s="38" t="s">
        <v>87</v>
      </c>
      <c r="C41" s="38" t="s">
        <v>81</v>
      </c>
      <c r="D41" s="37" t="s">
        <v>74</v>
      </c>
    </row>
    <row r="43" spans="1:4" ht="21">
      <c r="A43" s="41" t="s">
        <v>21</v>
      </c>
      <c r="B43" s="41" t="s">
        <v>83</v>
      </c>
      <c r="C43" s="41"/>
      <c r="D43" s="41"/>
    </row>
    <row r="44" spans="1:4" ht="30">
      <c r="A44" s="39">
        <v>31</v>
      </c>
      <c r="B44" s="38" t="s">
        <v>84</v>
      </c>
      <c r="C44" s="38" t="s">
        <v>85</v>
      </c>
      <c r="D44" s="56" t="s">
        <v>47</v>
      </c>
    </row>
    <row r="45" spans="1:4" ht="30">
      <c r="A45" s="39">
        <v>32</v>
      </c>
      <c r="B45" s="38" t="s">
        <v>86</v>
      </c>
      <c r="C45" s="38" t="s">
        <v>85</v>
      </c>
      <c r="D45" s="56" t="s">
        <v>47</v>
      </c>
    </row>
  </sheetData>
  <hyperlinks>
    <hyperlink ref="A3" location="'Población total '!A1" display="'Población total '!A1" xr:uid="{00000000-0004-0000-0000-000000000000}"/>
    <hyperlink ref="A4" location="'Estructura por sexo y edad'!A1" display="1a" xr:uid="{00000000-0004-0000-0000-000001000000}"/>
    <hyperlink ref="A5" location="'Tasa de crecimiento de la pobla'!A1" display="'Tasa de crecimiento de la pobla'!A1" xr:uid="{00000000-0004-0000-0000-000002000000}"/>
    <hyperlink ref="A7" location="'RDependencia demográfica'!A1" display="'RDependencia demográfica'!A1" xr:uid="{00000000-0004-0000-0000-000003000000}"/>
    <hyperlink ref="A11" location="'Esperanza de vida al nacer'!A1" display="'Esperanza de vida al nacer'!A1" xr:uid="{00000000-0004-0000-0000-000004000000}"/>
    <hyperlink ref="A12" location="TBN!A1" display="TBN!A1" xr:uid="{00000000-0004-0000-0000-000005000000}"/>
    <hyperlink ref="A13" location="TBM!A1" display="TBM!A1" xr:uid="{00000000-0004-0000-0000-000006000000}"/>
    <hyperlink ref="A14" location="TGF!A1" display="TGF!A1" xr:uid="{00000000-0004-0000-0000-000007000000}"/>
    <hyperlink ref="A15" location="'F adolescente'!A1" display="'F adolescente'!A1" xr:uid="{00000000-0004-0000-0000-000008000000}"/>
    <hyperlink ref="A16" location="'Nacim de uniones impropias'!A1" display="'Nacim de uniones impropias'!A1" xr:uid="{00000000-0004-0000-0000-000009000000}"/>
    <hyperlink ref="A17" location="'Tamaño promedio de los hogares'!A1" display="'Tamaño promedio de los hogares'!A1" xr:uid="{00000000-0004-0000-0000-00000A000000}"/>
    <hyperlink ref="A6" location="'Densidad de población'!A1" display="'Densidad de población'!A1" xr:uid="{00000000-0004-0000-0000-00000B000000}"/>
    <hyperlink ref="A8" location="'Pob urbana y rural'!A1" display="'Pob urbana y rural'!A1" xr:uid="{00000000-0004-0000-0000-00000C000000}"/>
    <hyperlink ref="A9" location="'Pob con discapacidad'!A1" display="'Pob con discapacidad'!A1" xr:uid="{00000000-0004-0000-0000-00000D000000}"/>
    <hyperlink ref="A10" location="'Pob nacida en otro país'!A1" display="'Pob nacida en otro país'!A1" xr:uid="{00000000-0004-0000-0000-00000E000000}"/>
    <hyperlink ref="A18" location="'Jefatura de hogar'!A1" display="'Jefatura de hogar'!A1" xr:uid="{00000000-0004-0000-0000-00000F000000}"/>
    <hyperlink ref="A21" location="'Gasto social de los hogares'!A1" display="'Gasto social de los hogares'!A1" xr:uid="{00000000-0004-0000-0000-000010000000}"/>
    <hyperlink ref="A22" location="'Población en pobreza_línea'!A1" display="'Población en pobreza_línea'!A1" xr:uid="{00000000-0004-0000-0000-000011000000}"/>
    <hyperlink ref="A23" location="'Población en pobreza_IPM'!A1" display="17a" xr:uid="{00000000-0004-0000-0000-000012000000}"/>
    <hyperlink ref="A24" location="'Coeficiente de Gini'!A1" display="'Coeficiente de Gini'!A1" xr:uid="{00000000-0004-0000-0000-000013000000}"/>
    <hyperlink ref="A25" location="'horas dedicadas al cuido'!A1" display="'horas dedicadas al cuido'!A1" xr:uid="{00000000-0004-0000-0000-000014000000}"/>
    <hyperlink ref="A26" location="'Brecha salarial por sexo'!A1" display="'Brecha salarial por sexo'!A1" xr:uid="{00000000-0004-0000-0000-000015000000}"/>
    <hyperlink ref="A27" location="'Tasa de desempleo'!A1" display="'Tasa de desempleo'!A1" xr:uid="{00000000-0004-0000-0000-000016000000}"/>
    <hyperlink ref="A28" location="'Tasa neta de participación'!A1" display="'Tasa neta de participación'!A1" xr:uid="{00000000-0004-0000-0000-000017000000}"/>
    <hyperlink ref="A29" location="'Tasa de ocupación'!A1" display="36a" xr:uid="{00000000-0004-0000-0000-000018000000}"/>
    <hyperlink ref="A31" location="'Ingreso per cápita'!A1" display="'Ingreso per cápita'!A1" xr:uid="{00000000-0004-0000-0000-000019000000}"/>
    <hyperlink ref="A32" location="'Indice de precios al consumidor'!A1" display="'Indice de precios al consumidor'!A1" xr:uid="{00000000-0004-0000-0000-00001A000000}"/>
    <hyperlink ref="A35" location="TMI!A1" display="TMI!A1" xr:uid="{00000000-0004-0000-0000-00001B000000}"/>
    <hyperlink ref="A36" location="RMM!A1" display="RMM!A1" xr:uid="{00000000-0004-0000-0000-00001C000000}"/>
    <hyperlink ref="A37" location="TMN!A1" display="TMN!A1" xr:uid="{00000000-0004-0000-0000-00001D000000}"/>
    <hyperlink ref="A38" location="'MEF que usan anticonceptivos'!A1" display="'MEF que usan anticonceptivos'!A1" xr:uid="{00000000-0004-0000-0000-00001E000000}"/>
    <hyperlink ref="A39" location="'D carga de la enfermedad'!A1" display="'D carga de la enfermedad'!A1" xr:uid="{00000000-0004-0000-0000-00001F000000}"/>
    <hyperlink ref="A40" location="'Principales causas de muerte'!A1" display="'Principales causas de muerte'!A1" xr:uid="{00000000-0004-0000-0000-000020000000}"/>
    <hyperlink ref="A41" location="'Tasa homicidios'!A1" display="'Tasa homicidios'!A1" xr:uid="{00000000-0004-0000-0000-000021000000}"/>
    <hyperlink ref="A44" location="'Escolaridad promedio'!A1" display="'Escolaridad promedio'!A1" xr:uid="{00000000-0004-0000-0000-000022000000}"/>
    <hyperlink ref="A45" location="'porcentaje de alfabetismo'!A1" display="'porcentaje de alfabetismo'!A1" xr:uid="{00000000-0004-0000-0000-000023000000}"/>
    <hyperlink ref="A30" location="'Porcentaje de población ocupada'!A1" display="36b" xr:uid="{00000000-0004-0000-0000-000024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79998168889431442"/>
  </sheetPr>
  <dimension ref="A1:L27"/>
  <sheetViews>
    <sheetView workbookViewId="0">
      <selection activeCell="H34" sqref="H34"/>
    </sheetView>
  </sheetViews>
  <sheetFormatPr defaultColWidth="11.42578125" defaultRowHeight="15"/>
  <cols>
    <col min="1" max="1" width="3.7109375" style="2" customWidth="1"/>
    <col min="2" max="2" width="11.42578125" style="2"/>
    <col min="3" max="3" width="22.7109375" style="2" customWidth="1"/>
    <col min="4" max="7" width="11.42578125" style="2"/>
    <col min="8" max="8" width="13.42578125" style="2" customWidth="1"/>
    <col min="9" max="9" width="11.42578125" style="2"/>
    <col min="10" max="10" width="13.85546875" style="2" customWidth="1"/>
    <col min="11" max="11" width="13.28515625" style="2" customWidth="1"/>
    <col min="12" max="16384" width="11.42578125" style="2"/>
  </cols>
  <sheetData>
    <row r="1" spans="1:12" s="18" customFormat="1" ht="18.75">
      <c r="A1" s="17">
        <v>1</v>
      </c>
      <c r="B1" s="18" t="str">
        <f>+Indice!B3</f>
        <v>Población total</v>
      </c>
      <c r="K1" s="64" t="s">
        <v>19</v>
      </c>
    </row>
    <row r="2" spans="1:12" s="18" customFormat="1" ht="18.75">
      <c r="A2" s="17"/>
    </row>
    <row r="4" spans="1:12">
      <c r="B4" s="1" t="s">
        <v>0</v>
      </c>
      <c r="C4" s="60" t="s">
        <v>97</v>
      </c>
      <c r="E4" s="489" t="s">
        <v>0</v>
      </c>
      <c r="F4" s="491" t="s">
        <v>33</v>
      </c>
      <c r="G4" s="491"/>
      <c r="H4" s="491"/>
      <c r="I4" s="491"/>
      <c r="J4" s="491"/>
      <c r="K4" s="492"/>
    </row>
    <row r="5" spans="1:12">
      <c r="B5" s="19">
        <v>2010</v>
      </c>
      <c r="C5" s="75">
        <v>4533894</v>
      </c>
      <c r="D5" s="26"/>
      <c r="E5" s="490"/>
      <c r="F5" s="44" t="s">
        <v>23</v>
      </c>
      <c r="G5" s="44" t="s">
        <v>24</v>
      </c>
      <c r="H5" s="44" t="s">
        <v>25</v>
      </c>
      <c r="I5" s="44" t="s">
        <v>26</v>
      </c>
      <c r="J5" s="44" t="s">
        <v>28</v>
      </c>
      <c r="K5" s="45" t="s">
        <v>27</v>
      </c>
    </row>
    <row r="6" spans="1:12">
      <c r="B6" s="20">
        <v>2011</v>
      </c>
      <c r="C6" s="75">
        <v>4592147</v>
      </c>
      <c r="D6" s="26"/>
      <c r="E6" s="20">
        <v>2010</v>
      </c>
      <c r="F6" s="73">
        <v>2841495</v>
      </c>
      <c r="G6" s="73">
        <v>337261</v>
      </c>
      <c r="H6" s="73">
        <v>256815</v>
      </c>
      <c r="I6" s="73">
        <v>344826</v>
      </c>
      <c r="J6" s="73">
        <v>406063</v>
      </c>
      <c r="K6" s="75">
        <v>347434</v>
      </c>
      <c r="L6" s="26"/>
    </row>
    <row r="7" spans="1:12">
      <c r="B7" s="20">
        <v>2012</v>
      </c>
      <c r="C7" s="75">
        <v>4652451</v>
      </c>
      <c r="D7" s="26"/>
      <c r="E7" s="20">
        <v>2011</v>
      </c>
      <c r="F7" s="73">
        <v>2874405</v>
      </c>
      <c r="G7" s="73">
        <v>342702</v>
      </c>
      <c r="H7" s="73">
        <v>261346</v>
      </c>
      <c r="I7" s="73">
        <v>347541</v>
      </c>
      <c r="J7" s="73">
        <v>411404</v>
      </c>
      <c r="K7" s="75">
        <v>354749</v>
      </c>
      <c r="L7" s="26"/>
    </row>
    <row r="8" spans="1:12">
      <c r="B8" s="20">
        <v>2013</v>
      </c>
      <c r="C8" s="75">
        <v>4713164</v>
      </c>
      <c r="D8" s="26"/>
      <c r="E8" s="20">
        <v>2012</v>
      </c>
      <c r="F8" s="73">
        <v>2908547</v>
      </c>
      <c r="G8" s="73">
        <v>348390</v>
      </c>
      <c r="H8" s="73">
        <v>266034</v>
      </c>
      <c r="I8" s="73">
        <v>350374</v>
      </c>
      <c r="J8" s="73">
        <v>416906</v>
      </c>
      <c r="K8" s="75">
        <v>362200</v>
      </c>
      <c r="L8" s="26"/>
    </row>
    <row r="9" spans="1:12">
      <c r="B9" s="20">
        <v>2014</v>
      </c>
      <c r="C9" s="75">
        <v>4773119</v>
      </c>
      <c r="D9" s="26"/>
      <c r="E9" s="20">
        <v>2013</v>
      </c>
      <c r="F9" s="73">
        <v>2942714</v>
      </c>
      <c r="G9" s="73">
        <v>354154</v>
      </c>
      <c r="H9" s="73">
        <v>270754</v>
      </c>
      <c r="I9" s="73">
        <v>353276</v>
      </c>
      <c r="J9" s="73">
        <v>422529</v>
      </c>
      <c r="K9" s="75">
        <v>369737</v>
      </c>
      <c r="L9" s="26"/>
    </row>
    <row r="10" spans="1:12">
      <c r="B10" s="20">
        <v>2015</v>
      </c>
      <c r="C10" s="75">
        <v>4832227</v>
      </c>
      <c r="D10" s="26"/>
      <c r="E10" s="20">
        <v>2014</v>
      </c>
      <c r="F10" s="73">
        <v>2976420</v>
      </c>
      <c r="G10" s="73">
        <v>359869</v>
      </c>
      <c r="H10" s="73">
        <v>275422</v>
      </c>
      <c r="I10" s="73">
        <v>356105</v>
      </c>
      <c r="J10" s="73">
        <v>428103</v>
      </c>
      <c r="K10" s="75">
        <v>377200</v>
      </c>
      <c r="L10" s="26"/>
    </row>
    <row r="11" spans="1:12">
      <c r="B11" s="21">
        <v>2016</v>
      </c>
      <c r="C11" s="76">
        <v>4890372</v>
      </c>
      <c r="D11" s="26"/>
      <c r="E11" s="20">
        <v>2015</v>
      </c>
      <c r="F11" s="73">
        <v>3009786</v>
      </c>
      <c r="G11" s="73">
        <v>365542</v>
      </c>
      <c r="H11" s="73">
        <v>280054</v>
      </c>
      <c r="I11" s="73">
        <v>358791</v>
      </c>
      <c r="J11" s="73">
        <v>433523</v>
      </c>
      <c r="K11" s="75">
        <v>384531</v>
      </c>
      <c r="L11" s="26"/>
    </row>
    <row r="12" spans="1:12">
      <c r="B12" s="503" t="s">
        <v>98</v>
      </c>
      <c r="C12" s="503"/>
      <c r="E12" s="21">
        <v>2016</v>
      </c>
      <c r="F12" s="74">
        <v>3041938</v>
      </c>
      <c r="G12" s="74">
        <v>371375</v>
      </c>
      <c r="H12" s="74">
        <v>284706</v>
      </c>
      <c r="I12" s="74">
        <v>361143</v>
      </c>
      <c r="J12" s="74">
        <v>439013</v>
      </c>
      <c r="K12" s="76">
        <v>392197</v>
      </c>
      <c r="L12" s="26"/>
    </row>
    <row r="13" spans="1:12">
      <c r="B13" s="504"/>
      <c r="C13" s="504"/>
    </row>
    <row r="15" spans="1:12" s="24" customFormat="1" ht="12.75" customHeight="1">
      <c r="B15" s="502" t="s">
        <v>29</v>
      </c>
      <c r="C15" s="502"/>
      <c r="D15" s="502"/>
      <c r="E15" s="502"/>
      <c r="F15" s="502"/>
      <c r="G15" s="502"/>
      <c r="H15" s="502"/>
      <c r="I15" s="502"/>
      <c r="J15" s="502"/>
    </row>
    <row r="16" spans="1:12" s="24" customFormat="1" ht="12.75">
      <c r="B16" s="502"/>
      <c r="C16" s="502"/>
      <c r="D16" s="502"/>
      <c r="E16" s="502"/>
      <c r="F16" s="502"/>
      <c r="G16" s="502"/>
      <c r="H16" s="502"/>
      <c r="I16" s="502"/>
      <c r="J16" s="502"/>
    </row>
    <row r="17" spans="2:10">
      <c r="B17" s="502"/>
      <c r="C17" s="502"/>
      <c r="D17" s="502"/>
      <c r="E17" s="502"/>
      <c r="F17" s="502"/>
      <c r="G17" s="502"/>
      <c r="H17" s="502"/>
      <c r="I17" s="502"/>
      <c r="J17" s="502"/>
    </row>
    <row r="18" spans="2:10" ht="15.75">
      <c r="B18" s="23" t="s">
        <v>1</v>
      </c>
      <c r="C18" s="23"/>
      <c r="D18" s="33"/>
    </row>
    <row r="19" spans="2:10" ht="15" customHeight="1">
      <c r="B19" s="493" t="s">
        <v>345</v>
      </c>
      <c r="C19" s="494"/>
      <c r="D19" s="494"/>
      <c r="E19" s="494"/>
      <c r="F19" s="494"/>
      <c r="G19" s="494"/>
      <c r="H19" s="494"/>
      <c r="I19" s="494"/>
      <c r="J19" s="495"/>
    </row>
    <row r="20" spans="2:10">
      <c r="B20" s="496"/>
      <c r="C20" s="497"/>
      <c r="D20" s="497"/>
      <c r="E20" s="497"/>
      <c r="F20" s="497"/>
      <c r="G20" s="497"/>
      <c r="H20" s="497"/>
      <c r="I20" s="497"/>
      <c r="J20" s="498"/>
    </row>
    <row r="21" spans="2:10">
      <c r="B21" s="496"/>
      <c r="C21" s="497"/>
      <c r="D21" s="497"/>
      <c r="E21" s="497"/>
      <c r="F21" s="497"/>
      <c r="G21" s="497"/>
      <c r="H21" s="497"/>
      <c r="I21" s="497"/>
      <c r="J21" s="498"/>
    </row>
    <row r="22" spans="2:10">
      <c r="B22" s="496"/>
      <c r="C22" s="497"/>
      <c r="D22" s="497"/>
      <c r="E22" s="497"/>
      <c r="F22" s="497"/>
      <c r="G22" s="497"/>
      <c r="H22" s="497"/>
      <c r="I22" s="497"/>
      <c r="J22" s="498"/>
    </row>
    <row r="23" spans="2:10">
      <c r="B23" s="496"/>
      <c r="C23" s="497"/>
      <c r="D23" s="497"/>
      <c r="E23" s="497"/>
      <c r="F23" s="497"/>
      <c r="G23" s="497"/>
      <c r="H23" s="497"/>
      <c r="I23" s="497"/>
      <c r="J23" s="498"/>
    </row>
    <row r="24" spans="2:10">
      <c r="B24" s="496"/>
      <c r="C24" s="497"/>
      <c r="D24" s="497"/>
      <c r="E24" s="497"/>
      <c r="F24" s="497"/>
      <c r="G24" s="497"/>
      <c r="H24" s="497"/>
      <c r="I24" s="497"/>
      <c r="J24" s="498"/>
    </row>
    <row r="25" spans="2:10">
      <c r="B25" s="496"/>
      <c r="C25" s="497"/>
      <c r="D25" s="497"/>
      <c r="E25" s="497"/>
      <c r="F25" s="497"/>
      <c r="G25" s="497"/>
      <c r="H25" s="497"/>
      <c r="I25" s="497"/>
      <c r="J25" s="498"/>
    </row>
    <row r="26" spans="2:10">
      <c r="B26" s="496"/>
      <c r="C26" s="497"/>
      <c r="D26" s="497"/>
      <c r="E26" s="497"/>
      <c r="F26" s="497"/>
      <c r="G26" s="497"/>
      <c r="H26" s="497"/>
      <c r="I26" s="497"/>
      <c r="J26" s="498"/>
    </row>
    <row r="27" spans="2:10">
      <c r="B27" s="499"/>
      <c r="C27" s="500"/>
      <c r="D27" s="500"/>
      <c r="E27" s="500"/>
      <c r="F27" s="500"/>
      <c r="G27" s="500"/>
      <c r="H27" s="500"/>
      <c r="I27" s="500"/>
      <c r="J27" s="501"/>
    </row>
  </sheetData>
  <mergeCells count="5">
    <mergeCell ref="E4:E5"/>
    <mergeCell ref="F4:K4"/>
    <mergeCell ref="B19:J27"/>
    <mergeCell ref="B15:J17"/>
    <mergeCell ref="B12:C13"/>
  </mergeCells>
  <hyperlinks>
    <hyperlink ref="A1" location="Indice!A1" display="Indice!A1" xr:uid="{00000000-0004-0000-0100-000000000000}"/>
    <hyperlink ref="K1" location="'Ficha_Población total'!A1" display="ficha técnica" xr:uid="{00000000-0004-0000-01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59999389629810485"/>
  </sheetPr>
  <dimension ref="A1:AD46"/>
  <sheetViews>
    <sheetView workbookViewId="0">
      <selection activeCell="C4" sqref="C4"/>
    </sheetView>
  </sheetViews>
  <sheetFormatPr defaultColWidth="11.42578125" defaultRowHeight="15"/>
  <cols>
    <col min="1" max="1" width="4.42578125" style="2" customWidth="1"/>
    <col min="2" max="2" width="37.42578125" bestFit="1" customWidth="1"/>
    <col min="3" max="3" width="81"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+'Población total '!B1</f>
        <v>Población total</v>
      </c>
      <c r="D4" s="2"/>
      <c r="E4" s="2"/>
      <c r="F4" s="2"/>
      <c r="G4" s="2"/>
      <c r="H4" s="2"/>
      <c r="I4" s="2"/>
      <c r="J4" s="2"/>
      <c r="K4" s="2"/>
      <c r="L4" s="2"/>
      <c r="M4" s="2"/>
      <c r="N4" s="2"/>
      <c r="O4" s="2"/>
      <c r="P4" s="2"/>
      <c r="Q4" s="2"/>
      <c r="R4" s="2"/>
      <c r="S4" s="2"/>
      <c r="T4" s="2"/>
      <c r="U4" s="2"/>
      <c r="V4" s="2"/>
      <c r="W4" s="2"/>
      <c r="X4" s="2"/>
      <c r="Y4" s="2"/>
      <c r="Z4" s="2"/>
      <c r="AA4" s="2"/>
      <c r="AB4" s="2"/>
      <c r="AC4" s="2"/>
      <c r="AD4" s="2"/>
    </row>
    <row r="5" spans="2:30" ht="94.5" customHeight="1">
      <c r="B5" s="11" t="s">
        <v>4</v>
      </c>
      <c r="C5" s="50" t="s">
        <v>100</v>
      </c>
      <c r="D5" s="2"/>
      <c r="E5" s="2"/>
      <c r="F5" s="2"/>
      <c r="G5" s="2"/>
      <c r="H5" s="2"/>
      <c r="I5" s="2"/>
      <c r="J5" s="2"/>
      <c r="K5" s="2"/>
      <c r="L5" s="2"/>
      <c r="M5" s="2"/>
      <c r="N5" s="2"/>
      <c r="O5" s="2"/>
      <c r="P5" s="2"/>
      <c r="Q5" s="2"/>
      <c r="R5" s="2"/>
      <c r="S5" s="2"/>
      <c r="T5" s="2"/>
      <c r="U5" s="2"/>
      <c r="V5" s="2"/>
      <c r="W5" s="2"/>
      <c r="X5" s="2"/>
      <c r="Y5" s="2"/>
      <c r="Z5" s="2"/>
      <c r="AA5" s="2"/>
      <c r="AB5" s="2"/>
      <c r="AC5" s="2"/>
      <c r="AD5" s="2"/>
    </row>
    <row r="6" spans="2:30" ht="29.25" customHeight="1">
      <c r="B6" s="11" t="s">
        <v>5</v>
      </c>
      <c r="C6" s="119" t="s">
        <v>106</v>
      </c>
      <c r="D6" s="2"/>
      <c r="E6" s="2"/>
      <c r="F6" s="2"/>
      <c r="G6" s="2"/>
      <c r="H6" s="2"/>
      <c r="I6" s="2"/>
      <c r="J6" s="2"/>
      <c r="K6" s="2"/>
      <c r="L6" s="2"/>
      <c r="M6" s="2"/>
      <c r="N6" s="2"/>
      <c r="O6" s="2"/>
      <c r="P6" s="2"/>
      <c r="Q6" s="2"/>
      <c r="R6" s="2"/>
      <c r="S6" s="2"/>
      <c r="T6" s="2"/>
      <c r="U6" s="2"/>
      <c r="V6" s="2"/>
      <c r="W6" s="2"/>
      <c r="X6" s="2"/>
      <c r="Y6" s="2"/>
      <c r="Z6" s="2"/>
      <c r="AA6" s="2"/>
      <c r="AB6" s="2"/>
      <c r="AC6" s="2"/>
      <c r="AD6" s="2"/>
    </row>
    <row r="7" spans="2:30">
      <c r="B7" s="11" t="s">
        <v>6</v>
      </c>
      <c r="C7" s="6" t="s">
        <v>101</v>
      </c>
      <c r="D7" s="2"/>
      <c r="E7" s="2"/>
      <c r="F7" s="2"/>
      <c r="G7" s="2"/>
      <c r="H7" s="2"/>
      <c r="I7" s="2"/>
      <c r="J7" s="2"/>
      <c r="K7" s="2"/>
      <c r="L7" s="2"/>
      <c r="M7" s="2"/>
      <c r="N7" s="2"/>
      <c r="O7" s="2"/>
      <c r="P7" s="2"/>
      <c r="Q7" s="2"/>
      <c r="R7" s="2"/>
      <c r="S7" s="2"/>
      <c r="T7" s="2"/>
      <c r="U7" s="2"/>
      <c r="V7" s="2"/>
      <c r="W7" s="2"/>
      <c r="X7" s="2"/>
      <c r="Y7" s="2"/>
      <c r="Z7" s="2"/>
      <c r="AA7" s="2"/>
      <c r="AB7" s="2"/>
      <c r="AC7" s="2"/>
      <c r="AD7" s="2"/>
    </row>
    <row r="8" spans="2:30">
      <c r="B8" s="11" t="s">
        <v>7</v>
      </c>
      <c r="C8" s="6"/>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8</v>
      </c>
      <c r="C9" s="6" t="s">
        <v>102</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11" t="s">
        <v>340</v>
      </c>
      <c r="C10" s="6" t="s">
        <v>341</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14" t="s">
        <v>9</v>
      </c>
      <c r="C11" s="15" t="s">
        <v>103</v>
      </c>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c r="B12" s="506" t="s">
        <v>10</v>
      </c>
      <c r="C12" s="507"/>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3" t="s">
        <v>11</v>
      </c>
      <c r="C13" s="4" t="s">
        <v>342</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12</v>
      </c>
      <c r="C14" s="6" t="s">
        <v>343</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13</v>
      </c>
      <c r="C15" s="6" t="s">
        <v>18</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5" t="s">
        <v>14</v>
      </c>
      <c r="C16" s="77">
        <v>22809280</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7" t="s">
        <v>15</v>
      </c>
      <c r="C17" s="8" t="s">
        <v>344</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row r="19" spans="2:30" s="2" customFormat="1"/>
    <row r="20" spans="2:30" s="2" customFormat="1"/>
    <row r="21" spans="2:30" s="2" customFormat="1"/>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2:C12"/>
  </mergeCells>
  <hyperlinks>
    <hyperlink ref="C4" location="'Población total '!A1" display="'Población total '!A1" xr:uid="{00000000-0004-0000-0200-000000000000}"/>
    <hyperlink ref="C17" r:id="rId1" xr:uid="{00000000-0004-0000-0200-000001000000}"/>
  </hyperlinks>
  <pageMargins left="0.7" right="0.7" top="0.75" bottom="0.75" header="0.3" footer="0.3"/>
  <pageSetup paperSize="9" orientation="portrait" horizontalDpi="0" verticalDpi="0"/>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79998168889431442"/>
  </sheetPr>
  <dimension ref="A1:AO78"/>
  <sheetViews>
    <sheetView topLeftCell="A40" zoomScale="89" zoomScaleNormal="89" zoomScalePageLayoutView="89" workbookViewId="0">
      <selection activeCell="J64" sqref="J64"/>
    </sheetView>
  </sheetViews>
  <sheetFormatPr defaultColWidth="11.42578125" defaultRowHeight="15"/>
  <cols>
    <col min="1" max="1" width="4.85546875" style="2" customWidth="1"/>
    <col min="2" max="2" width="9.42578125" style="2" customWidth="1"/>
    <col min="3" max="7" width="11.42578125" style="2" customWidth="1"/>
    <col min="8" max="8" width="6.28515625" style="42" customWidth="1"/>
    <col min="9" max="9" width="12.140625" style="42" customWidth="1"/>
    <col min="10" max="10" width="14.42578125" style="42" customWidth="1"/>
    <col min="11" max="13" width="12.140625" style="42" customWidth="1"/>
    <col min="14" max="16" width="6.28515625" style="42" customWidth="1"/>
    <col min="17" max="19" width="9.42578125" style="2" customWidth="1"/>
    <col min="20" max="21" width="10.85546875" style="2" customWidth="1"/>
    <col min="22" max="16384" width="11.42578125" style="2"/>
  </cols>
  <sheetData>
    <row r="1" spans="1:40" s="18" customFormat="1" ht="18.75">
      <c r="A1" s="17" t="s">
        <v>48</v>
      </c>
      <c r="B1" s="18" t="str">
        <f>+Indice!B4</f>
        <v>Estructura por sexo y edad</v>
      </c>
      <c r="H1" s="78"/>
      <c r="I1" s="78"/>
      <c r="J1" s="78"/>
      <c r="K1" s="78"/>
      <c r="L1" s="78"/>
      <c r="M1" s="78"/>
      <c r="N1" s="78"/>
      <c r="O1" s="78"/>
      <c r="P1" s="78"/>
      <c r="S1" s="91" t="s">
        <v>19</v>
      </c>
    </row>
    <row r="2" spans="1:40" s="18" customFormat="1" ht="18.75">
      <c r="A2" s="17"/>
      <c r="H2" s="78"/>
      <c r="I2" s="78"/>
      <c r="J2" s="78"/>
      <c r="K2" s="78"/>
      <c r="L2" s="78"/>
      <c r="M2" s="78"/>
      <c r="N2" s="78"/>
      <c r="O2" s="78"/>
      <c r="P2" s="78"/>
    </row>
    <row r="3" spans="1:40">
      <c r="B3" s="88" t="s">
        <v>128</v>
      </c>
      <c r="I3" s="42" t="s">
        <v>319</v>
      </c>
      <c r="Q3" s="88" t="s">
        <v>129</v>
      </c>
      <c r="W3" s="88" t="s">
        <v>423</v>
      </c>
      <c r="X3" s="88"/>
      <c r="Y3" s="88"/>
      <c r="Z3" s="88"/>
      <c r="AA3" s="88"/>
      <c r="AB3" s="88"/>
      <c r="AC3" s="88"/>
      <c r="AD3" s="88" t="s">
        <v>126</v>
      </c>
      <c r="AE3" s="88"/>
      <c r="AF3" s="88"/>
      <c r="AJ3" s="2" t="s">
        <v>424</v>
      </c>
    </row>
    <row r="5" spans="1:40" ht="15" customHeight="1">
      <c r="B5" s="513" t="s">
        <v>43</v>
      </c>
      <c r="C5" s="515" t="s">
        <v>127</v>
      </c>
      <c r="D5" s="515"/>
      <c r="E5" s="515"/>
      <c r="F5" s="515" t="s">
        <v>40</v>
      </c>
      <c r="G5" s="516"/>
      <c r="H5" s="79"/>
      <c r="I5" s="518" t="s">
        <v>320</v>
      </c>
      <c r="J5" s="515"/>
      <c r="K5" s="515"/>
      <c r="L5" s="515" t="s">
        <v>40</v>
      </c>
      <c r="M5" s="516"/>
      <c r="N5" s="79"/>
      <c r="O5" s="79"/>
      <c r="P5" s="79"/>
      <c r="Q5" s="510" t="s">
        <v>130</v>
      </c>
      <c r="R5" s="511"/>
      <c r="S5" s="511"/>
      <c r="T5" s="511" t="s">
        <v>40</v>
      </c>
      <c r="U5" s="512"/>
      <c r="W5" s="510" t="s">
        <v>131</v>
      </c>
      <c r="X5" s="511"/>
      <c r="Y5" s="511"/>
      <c r="Z5" s="511" t="s">
        <v>40</v>
      </c>
      <c r="AA5" s="512"/>
      <c r="AD5" s="510" t="s">
        <v>132</v>
      </c>
      <c r="AE5" s="511"/>
      <c r="AF5" s="511"/>
      <c r="AG5" s="511" t="s">
        <v>40</v>
      </c>
      <c r="AH5" s="512"/>
      <c r="AJ5" s="510" t="s">
        <v>331</v>
      </c>
      <c r="AK5" s="511"/>
      <c r="AL5" s="511"/>
      <c r="AM5" s="511" t="s">
        <v>40</v>
      </c>
      <c r="AN5" s="512"/>
    </row>
    <row r="6" spans="1:40" ht="23.25" customHeight="1">
      <c r="B6" s="514"/>
      <c r="C6" s="86" t="s">
        <v>107</v>
      </c>
      <c r="D6" s="87" t="s">
        <v>322</v>
      </c>
      <c r="E6" s="87" t="s">
        <v>321</v>
      </c>
      <c r="F6" s="87" t="s">
        <v>39</v>
      </c>
      <c r="G6" s="92" t="s">
        <v>125</v>
      </c>
      <c r="H6" s="79"/>
      <c r="I6" s="158" t="s">
        <v>107</v>
      </c>
      <c r="J6" s="159" t="s">
        <v>323</v>
      </c>
      <c r="K6" s="159" t="s">
        <v>324</v>
      </c>
      <c r="L6" s="159" t="s">
        <v>39</v>
      </c>
      <c r="M6" s="160" t="s">
        <v>125</v>
      </c>
      <c r="N6" s="79"/>
      <c r="O6" s="79"/>
      <c r="P6" s="79"/>
      <c r="Q6" s="100" t="s">
        <v>107</v>
      </c>
      <c r="R6" s="87" t="s">
        <v>108</v>
      </c>
      <c r="S6" s="87" t="s">
        <v>30</v>
      </c>
      <c r="T6" s="87" t="s">
        <v>39</v>
      </c>
      <c r="U6" s="92" t="s">
        <v>125</v>
      </c>
      <c r="W6" s="100" t="s">
        <v>107</v>
      </c>
      <c r="X6" s="87" t="s">
        <v>325</v>
      </c>
      <c r="Y6" s="87" t="s">
        <v>326</v>
      </c>
      <c r="Z6" s="87" t="s">
        <v>39</v>
      </c>
      <c r="AA6" s="92" t="s">
        <v>125</v>
      </c>
      <c r="AD6" s="100" t="s">
        <v>107</v>
      </c>
      <c r="AE6" s="87" t="s">
        <v>327</v>
      </c>
      <c r="AF6" s="87" t="s">
        <v>328</v>
      </c>
      <c r="AG6" s="87" t="s">
        <v>39</v>
      </c>
      <c r="AH6" s="92" t="s">
        <v>125</v>
      </c>
      <c r="AJ6" s="158" t="s">
        <v>107</v>
      </c>
      <c r="AK6" s="159" t="s">
        <v>329</v>
      </c>
      <c r="AL6" s="159" t="s">
        <v>330</v>
      </c>
      <c r="AM6" s="159" t="s">
        <v>39</v>
      </c>
      <c r="AN6" s="160" t="s">
        <v>125</v>
      </c>
    </row>
    <row r="7" spans="1:40">
      <c r="B7" s="93" t="s">
        <v>145</v>
      </c>
      <c r="C7" s="94">
        <f>SUM(C8:C23)</f>
        <v>4890372</v>
      </c>
      <c r="D7" s="94">
        <f t="shared" ref="D7:G7" si="0">SUM(D8:D23)</f>
        <v>2467825</v>
      </c>
      <c r="E7" s="94">
        <f t="shared" si="0"/>
        <v>2422547</v>
      </c>
      <c r="F7" s="80">
        <f t="shared" si="0"/>
        <v>-50.462930018411683</v>
      </c>
      <c r="G7" s="95">
        <f t="shared" si="0"/>
        <v>49.537069981588303</v>
      </c>
      <c r="H7" s="80"/>
      <c r="I7" s="189">
        <f>SUM(I8:I23)</f>
        <v>3029336</v>
      </c>
      <c r="J7" s="80">
        <f>SUM(J8:J23)</f>
        <v>1532927</v>
      </c>
      <c r="K7" s="80">
        <f>SUM(K8:K23)</f>
        <v>1496409</v>
      </c>
      <c r="L7" s="80">
        <f>SUM(L8:L23)</f>
        <v>-50.602739346180158</v>
      </c>
      <c r="M7" s="95">
        <f>SUM(M8:M23)</f>
        <v>49.397260653819828</v>
      </c>
      <c r="N7" s="80"/>
      <c r="O7" s="80"/>
      <c r="P7" s="80"/>
      <c r="Q7" s="101">
        <f>SUM(Q8:Q23)</f>
        <v>4301712</v>
      </c>
      <c r="R7" s="94">
        <f t="shared" ref="R7:T7" si="1">SUM(R8:R23)</f>
        <v>2106063</v>
      </c>
      <c r="S7" s="94">
        <f t="shared" si="1"/>
        <v>2195649</v>
      </c>
      <c r="T7" s="80">
        <f t="shared" si="1"/>
        <v>-48.958716901549892</v>
      </c>
      <c r="U7" s="95">
        <v>49</v>
      </c>
      <c r="W7" s="104">
        <f>SUM(W8:W23)</f>
        <v>69629</v>
      </c>
      <c r="X7" s="42">
        <f t="shared" ref="X7:Y7" si="2">SUM(X8:X23)</f>
        <v>35166</v>
      </c>
      <c r="Y7" s="42">
        <f t="shared" si="2"/>
        <v>34463</v>
      </c>
      <c r="Z7" s="105">
        <f>SUM(Z8:Z23)</f>
        <v>-50.50481839463442</v>
      </c>
      <c r="AA7" s="106">
        <f>SUM(AA8:AA23)</f>
        <v>49.495181605365588</v>
      </c>
      <c r="AD7" s="104">
        <f>SUM(AD8:AD23)</f>
        <v>334437</v>
      </c>
      <c r="AE7" s="42">
        <f t="shared" ref="AE7:AH7" si="3">SUM(AE8:AE23)</f>
        <v>173035</v>
      </c>
      <c r="AF7" s="42">
        <f t="shared" si="3"/>
        <v>161402</v>
      </c>
      <c r="AG7" s="105">
        <f t="shared" si="3"/>
        <v>-51.739191536821586</v>
      </c>
      <c r="AH7" s="106">
        <f t="shared" si="3"/>
        <v>48.260808463178428</v>
      </c>
      <c r="AJ7" s="193">
        <f>SUM(AJ8:AJ23)</f>
        <v>3767992</v>
      </c>
      <c r="AK7" s="67">
        <f t="shared" ref="AK7:AL7" si="4">SUM(AK8:AK23)</f>
        <v>1833059</v>
      </c>
      <c r="AL7" s="67">
        <f t="shared" si="4"/>
        <v>1934933</v>
      </c>
      <c r="AM7" s="194">
        <f>SUM(AM8:AM23)</f>
        <v>-48.648165919672856</v>
      </c>
      <c r="AN7" s="195">
        <f>SUM(AN8:AN23)</f>
        <v>51.351834080327137</v>
      </c>
    </row>
    <row r="8" spans="1:40">
      <c r="B8" s="96" t="s">
        <v>109</v>
      </c>
      <c r="C8" s="97">
        <f>SUM(D8:E8)</f>
        <v>370617</v>
      </c>
      <c r="D8" s="97">
        <v>189757</v>
      </c>
      <c r="E8" s="97">
        <v>180860</v>
      </c>
      <c r="F8" s="113">
        <f>(D8/($E$7+$D$7))*-100</f>
        <v>-3.8802160653627169</v>
      </c>
      <c r="G8" s="114">
        <f>(E8/($E$7+$D$7))*100</f>
        <v>3.6982871650663793</v>
      </c>
      <c r="H8" s="81"/>
      <c r="I8" s="190">
        <v>406889</v>
      </c>
      <c r="J8" s="188">
        <v>209182</v>
      </c>
      <c r="K8" s="188">
        <v>197707</v>
      </c>
      <c r="L8" s="113">
        <f>(J8/($K$7+$J$7))*-100</f>
        <v>-6.9052095904845148</v>
      </c>
      <c r="M8" s="114">
        <f>(K8/($K$7+$J$7))*100</f>
        <v>6.5264137091428616</v>
      </c>
      <c r="N8" s="81"/>
      <c r="O8" s="81"/>
      <c r="P8" s="81"/>
      <c r="Q8" s="102">
        <v>338717</v>
      </c>
      <c r="R8" s="97">
        <v>172943</v>
      </c>
      <c r="S8" s="97">
        <v>165774</v>
      </c>
      <c r="T8" s="113">
        <f>(R8/($R$7+$S$7))*-100</f>
        <v>-4.0203295804089167</v>
      </c>
      <c r="U8" s="114">
        <f>(S8/($R$7+$S$7))*100</f>
        <v>3.8536750019527108</v>
      </c>
      <c r="W8" s="104">
        <v>7257</v>
      </c>
      <c r="X8" s="42">
        <v>3682</v>
      </c>
      <c r="Y8" s="42">
        <v>3575</v>
      </c>
      <c r="Z8" s="105">
        <f>X8/($X$7+$Y$7)*-100</f>
        <v>-5.2880265406655278</v>
      </c>
      <c r="AA8" s="106">
        <f>Y8/($X$7+$Y$7)*100</f>
        <v>5.1343549383159317</v>
      </c>
      <c r="AD8" s="104">
        <v>23312</v>
      </c>
      <c r="AE8" s="42">
        <v>12220</v>
      </c>
      <c r="AF8" s="42">
        <v>11092</v>
      </c>
      <c r="AG8" s="105">
        <f>AE8/($AE$7+$AF$7)*-100</f>
        <v>-3.6539019307074274</v>
      </c>
      <c r="AH8" s="106">
        <f>AF8/($AE$7+$AF$7)*100</f>
        <v>3.3166186755652034</v>
      </c>
      <c r="AJ8" s="104">
        <v>291737</v>
      </c>
      <c r="AK8" s="42">
        <v>148509</v>
      </c>
      <c r="AL8" s="42">
        <v>143228</v>
      </c>
      <c r="AM8" s="105">
        <f>AK8/($AK$7+$AL$7)*-100</f>
        <v>-3.9413300240552527</v>
      </c>
      <c r="AN8" s="106">
        <f>AL8/($AK$7+$AL$7)*100</f>
        <v>3.8011757986747314</v>
      </c>
    </row>
    <row r="9" spans="1:40" ht="15.75" customHeight="1">
      <c r="B9" s="96" t="s">
        <v>110</v>
      </c>
      <c r="C9" s="97">
        <f t="shared" ref="C9:C23" si="5">SUM(D9:E9)</f>
        <v>369326</v>
      </c>
      <c r="D9" s="97">
        <v>189395</v>
      </c>
      <c r="E9" s="97">
        <v>179931</v>
      </c>
      <c r="F9" s="117">
        <f t="shared" ref="F9:F23" si="6">(D9/($E$7+$D$7))*-100</f>
        <v>-3.8728137654967765</v>
      </c>
      <c r="G9" s="114">
        <f t="shared" ref="G9:G23" si="7">(E9/($E$7+$D$7))*100</f>
        <v>3.6792906551894209</v>
      </c>
      <c r="H9" s="81"/>
      <c r="I9" s="190">
        <v>363209</v>
      </c>
      <c r="J9" s="188">
        <v>186807</v>
      </c>
      <c r="K9" s="188">
        <v>176402</v>
      </c>
      <c r="L9" s="113">
        <f t="shared" ref="L9:L23" si="8">(J9/($K$7+$J$7))*-100</f>
        <v>-6.1665988850361924</v>
      </c>
      <c r="M9" s="114">
        <f t="shared" ref="M9:M23" si="9">(K9/($K$7+$J$7))*100</f>
        <v>5.8231242754187713</v>
      </c>
      <c r="N9" s="81"/>
      <c r="O9" s="81"/>
      <c r="P9" s="81"/>
      <c r="Q9" s="102">
        <v>342057</v>
      </c>
      <c r="R9" s="97">
        <v>173995</v>
      </c>
      <c r="S9" s="97">
        <v>168062</v>
      </c>
      <c r="T9" s="113">
        <f t="shared" ref="T9:T23" si="10">(R9/($R$7+$S$7))*-100</f>
        <v>-4.0447849600345167</v>
      </c>
      <c r="U9" s="114">
        <f t="shared" ref="U9:U23" si="11">(S9/($R$7+$S$7))*100</f>
        <v>3.9068631279825334</v>
      </c>
      <c r="W9" s="104">
        <v>7233</v>
      </c>
      <c r="X9" s="42">
        <v>3616</v>
      </c>
      <c r="Y9" s="42">
        <v>3617</v>
      </c>
      <c r="Z9" s="105">
        <f t="shared" ref="Z9:Z23" si="12">X9/($X$7+$Y$7)*-100</f>
        <v>-5.1932384494966177</v>
      </c>
      <c r="AA9" s="106">
        <f t="shared" ref="AA9:AA23" si="13">Y9/($X$7+$Y$7)*100</f>
        <v>5.194674632696147</v>
      </c>
      <c r="AD9" s="104">
        <v>27763</v>
      </c>
      <c r="AE9" s="42">
        <v>14399</v>
      </c>
      <c r="AF9" s="42">
        <v>13364</v>
      </c>
      <c r="AG9" s="105">
        <f t="shared" ref="AG9:AG23" si="14">AE9/($AE$7+$AF$7)*-100</f>
        <v>-4.3054446726887274</v>
      </c>
      <c r="AH9" s="106">
        <f t="shared" ref="AH9:AH23" si="15">AF9/($AE$7+$AF$7)*100</f>
        <v>3.9959693454970595</v>
      </c>
      <c r="AJ9" s="104">
        <v>296726</v>
      </c>
      <c r="AK9" s="42">
        <v>150734</v>
      </c>
      <c r="AL9" s="42">
        <v>145992</v>
      </c>
      <c r="AM9" s="105">
        <f t="shared" ref="AM9:AM23" si="16">AK9/($AK$7+$AL$7)*-100</f>
        <v>-4.0003800432697307</v>
      </c>
      <c r="AN9" s="106">
        <f t="shared" ref="AN9:AN23" si="17">AL9/($AK$7+$AL$7)*100</f>
        <v>3.874530519173077</v>
      </c>
    </row>
    <row r="10" spans="1:40">
      <c r="B10" s="96" t="s">
        <v>111</v>
      </c>
      <c r="C10" s="97">
        <f t="shared" si="5"/>
        <v>369146</v>
      </c>
      <c r="D10" s="97">
        <v>189634</v>
      </c>
      <c r="E10" s="97">
        <v>179512</v>
      </c>
      <c r="F10" s="117">
        <f t="shared" si="6"/>
        <v>-3.8777009192756706</v>
      </c>
      <c r="G10" s="114">
        <f t="shared" si="7"/>
        <v>3.6707227998197278</v>
      </c>
      <c r="H10" s="81"/>
      <c r="I10" s="190">
        <v>316591</v>
      </c>
      <c r="J10" s="188">
        <v>161658</v>
      </c>
      <c r="K10" s="188">
        <v>154933</v>
      </c>
      <c r="L10" s="113">
        <f t="shared" si="8"/>
        <v>-5.3364169573794387</v>
      </c>
      <c r="M10" s="114">
        <f t="shared" si="9"/>
        <v>5.1144211140659213</v>
      </c>
      <c r="N10" s="81"/>
      <c r="O10" s="81"/>
      <c r="P10" s="81"/>
      <c r="Q10" s="102">
        <v>387056</v>
      </c>
      <c r="R10" s="97">
        <v>195680</v>
      </c>
      <c r="S10" s="97">
        <v>191376</v>
      </c>
      <c r="T10" s="113">
        <f t="shared" si="10"/>
        <v>-4.5488865828302778</v>
      </c>
      <c r="U10" s="114">
        <f t="shared" si="11"/>
        <v>4.4488333947042475</v>
      </c>
      <c r="W10" s="104">
        <v>7888</v>
      </c>
      <c r="X10" s="42">
        <v>3934</v>
      </c>
      <c r="Y10" s="42">
        <v>3954</v>
      </c>
      <c r="Z10" s="105">
        <f t="shared" si="12"/>
        <v>-5.6499447069468181</v>
      </c>
      <c r="AA10" s="106">
        <f t="shared" si="13"/>
        <v>5.6786683709373964</v>
      </c>
      <c r="AD10" s="104">
        <v>32621</v>
      </c>
      <c r="AE10" s="42">
        <v>16744</v>
      </c>
      <c r="AF10" s="42">
        <v>15877</v>
      </c>
      <c r="AG10" s="105">
        <f t="shared" si="14"/>
        <v>-5.0066230710118793</v>
      </c>
      <c r="AH10" s="106">
        <f t="shared" si="15"/>
        <v>4.7473814201179891</v>
      </c>
      <c r="AJ10" s="104">
        <v>336022</v>
      </c>
      <c r="AK10" s="196">
        <v>169632</v>
      </c>
      <c r="AL10" s="42">
        <v>166390</v>
      </c>
      <c r="AM10" s="105">
        <f t="shared" si="16"/>
        <v>-4.5019203862428583</v>
      </c>
      <c r="AN10" s="106">
        <f t="shared" si="17"/>
        <v>4.4158798638638297</v>
      </c>
    </row>
    <row r="11" spans="1:40">
      <c r="B11" s="96" t="s">
        <v>112</v>
      </c>
      <c r="C11" s="97">
        <f t="shared" si="5"/>
        <v>407250</v>
      </c>
      <c r="D11" s="97">
        <v>208392</v>
      </c>
      <c r="E11" s="97">
        <v>198858</v>
      </c>
      <c r="F11" s="117">
        <f t="shared" si="6"/>
        <v>-4.2612709217212927</v>
      </c>
      <c r="G11" s="114">
        <f t="shared" si="7"/>
        <v>4.0663164274619596</v>
      </c>
      <c r="H11" s="81"/>
      <c r="I11" s="190">
        <v>279236</v>
      </c>
      <c r="J11" s="188">
        <v>141779</v>
      </c>
      <c r="K11" s="188">
        <v>137457</v>
      </c>
      <c r="L11" s="113">
        <f t="shared" si="8"/>
        <v>-4.6802005455981117</v>
      </c>
      <c r="M11" s="114">
        <f t="shared" si="9"/>
        <v>4.5375290162596684</v>
      </c>
      <c r="N11" s="81"/>
      <c r="O11" s="81"/>
      <c r="P11" s="81"/>
      <c r="Q11" s="102">
        <v>405176</v>
      </c>
      <c r="R11" s="97">
        <v>201934</v>
      </c>
      <c r="S11" s="97">
        <v>203242</v>
      </c>
      <c r="T11" s="113">
        <f t="shared" si="10"/>
        <v>-4.6942705601862702</v>
      </c>
      <c r="U11" s="114">
        <f t="shared" si="11"/>
        <v>4.7246770588082141</v>
      </c>
      <c r="W11" s="104">
        <v>7062</v>
      </c>
      <c r="X11" s="42">
        <v>3597</v>
      </c>
      <c r="Y11" s="42">
        <v>3465</v>
      </c>
      <c r="Z11" s="105">
        <f t="shared" si="12"/>
        <v>-5.1659509687055678</v>
      </c>
      <c r="AA11" s="106">
        <f t="shared" si="13"/>
        <v>4.9763747863677485</v>
      </c>
      <c r="AD11" s="104">
        <v>32945</v>
      </c>
      <c r="AE11" s="42">
        <v>16743</v>
      </c>
      <c r="AF11" s="42">
        <v>16202</v>
      </c>
      <c r="AG11" s="105">
        <f t="shared" si="14"/>
        <v>-5.0063240610339168</v>
      </c>
      <c r="AH11" s="106">
        <f t="shared" si="15"/>
        <v>4.8445596629559526</v>
      </c>
      <c r="AJ11" s="104">
        <v>354611</v>
      </c>
      <c r="AK11" s="197">
        <v>176364</v>
      </c>
      <c r="AL11" s="42">
        <v>178247</v>
      </c>
      <c r="AM11" s="105">
        <f t="shared" si="16"/>
        <v>-4.6805831859515621</v>
      </c>
      <c r="AN11" s="106">
        <f t="shared" si="17"/>
        <v>4.7305567527744223</v>
      </c>
    </row>
    <row r="12" spans="1:40">
      <c r="B12" s="96" t="s">
        <v>113</v>
      </c>
      <c r="C12" s="97">
        <f t="shared" si="5"/>
        <v>434979</v>
      </c>
      <c r="D12" s="97">
        <v>225185</v>
      </c>
      <c r="E12" s="97">
        <v>209794</v>
      </c>
      <c r="F12" s="117">
        <f t="shared" si="6"/>
        <v>-4.6046599318006889</v>
      </c>
      <c r="G12" s="114">
        <f t="shared" si="7"/>
        <v>4.2899394974451841</v>
      </c>
      <c r="H12" s="81"/>
      <c r="I12" s="190">
        <v>292197</v>
      </c>
      <c r="J12" s="188">
        <v>148125</v>
      </c>
      <c r="K12" s="188">
        <v>144072</v>
      </c>
      <c r="L12" s="113">
        <f t="shared" si="8"/>
        <v>-4.8896853964037001</v>
      </c>
      <c r="M12" s="114">
        <f t="shared" si="9"/>
        <v>4.7558937007977988</v>
      </c>
      <c r="N12" s="81"/>
      <c r="O12" s="81"/>
      <c r="P12" s="81"/>
      <c r="Q12" s="102">
        <v>410480</v>
      </c>
      <c r="R12" s="97">
        <v>203280</v>
      </c>
      <c r="S12" s="97">
        <v>207200</v>
      </c>
      <c r="T12" s="113">
        <f t="shared" si="10"/>
        <v>-4.7255604280342336</v>
      </c>
      <c r="U12" s="114">
        <f t="shared" si="11"/>
        <v>4.8166869376657475</v>
      </c>
      <c r="W12" s="104">
        <v>6121</v>
      </c>
      <c r="X12" s="42">
        <v>3085</v>
      </c>
      <c r="Y12" s="42">
        <v>3036</v>
      </c>
      <c r="Z12" s="105">
        <f t="shared" si="12"/>
        <v>-4.4306251705467554</v>
      </c>
      <c r="AA12" s="106">
        <f t="shared" si="13"/>
        <v>4.3602521937698375</v>
      </c>
      <c r="AD12" s="104">
        <v>33678</v>
      </c>
      <c r="AE12" s="42">
        <v>17022</v>
      </c>
      <c r="AF12" s="42">
        <v>16656</v>
      </c>
      <c r="AG12" s="105">
        <f t="shared" si="14"/>
        <v>-5.0897478448855837</v>
      </c>
      <c r="AH12" s="106">
        <f t="shared" si="15"/>
        <v>4.9803101929511389</v>
      </c>
      <c r="AJ12" s="104">
        <v>359546</v>
      </c>
      <c r="AK12" s="42">
        <v>177617</v>
      </c>
      <c r="AL12" s="42">
        <v>181929</v>
      </c>
      <c r="AM12" s="105">
        <f t="shared" si="16"/>
        <v>-4.7138369720530191</v>
      </c>
      <c r="AN12" s="106">
        <f t="shared" si="17"/>
        <v>4.8282745823239539</v>
      </c>
    </row>
    <row r="13" spans="1:40">
      <c r="B13" s="96" t="s">
        <v>114</v>
      </c>
      <c r="C13" s="97">
        <f t="shared" si="5"/>
        <v>446534</v>
      </c>
      <c r="D13" s="97">
        <v>230516</v>
      </c>
      <c r="E13" s="97">
        <v>216018</v>
      </c>
      <c r="F13" s="117">
        <f t="shared" si="6"/>
        <v>-4.7136700439148598</v>
      </c>
      <c r="G13" s="114">
        <f t="shared" si="7"/>
        <v>4.4172099791181534</v>
      </c>
      <c r="H13" s="81"/>
      <c r="I13" s="190">
        <v>288875</v>
      </c>
      <c r="J13" s="188">
        <v>146554</v>
      </c>
      <c r="K13" s="188">
        <v>142321</v>
      </c>
      <c r="L13" s="113">
        <f t="shared" si="8"/>
        <v>-4.8378258469842894</v>
      </c>
      <c r="M13" s="114">
        <f t="shared" si="9"/>
        <v>4.6980922552004794</v>
      </c>
      <c r="N13" s="81"/>
      <c r="O13" s="81"/>
      <c r="P13" s="81"/>
      <c r="Q13" s="102">
        <v>378424</v>
      </c>
      <c r="R13" s="97">
        <v>184046</v>
      </c>
      <c r="S13" s="97">
        <v>194378</v>
      </c>
      <c r="T13" s="113">
        <f t="shared" si="10"/>
        <v>-4.2784361203167487</v>
      </c>
      <c r="U13" s="114">
        <f t="shared" si="11"/>
        <v>4.5186195635598105</v>
      </c>
      <c r="W13" s="104">
        <v>5398</v>
      </c>
      <c r="X13" s="42">
        <v>2651</v>
      </c>
      <c r="Y13" s="42">
        <v>2747</v>
      </c>
      <c r="Z13" s="105">
        <f t="shared" si="12"/>
        <v>-3.8073216619511983</v>
      </c>
      <c r="AA13" s="106">
        <f t="shared" si="13"/>
        <v>3.9451952491059759</v>
      </c>
      <c r="AD13" s="104">
        <v>33258</v>
      </c>
      <c r="AE13" s="42">
        <v>16949</v>
      </c>
      <c r="AF13" s="42">
        <v>16309</v>
      </c>
      <c r="AG13" s="105">
        <f t="shared" si="14"/>
        <v>-5.0679201164942871</v>
      </c>
      <c r="AH13" s="106">
        <f t="shared" si="15"/>
        <v>4.8765537305979896</v>
      </c>
      <c r="AJ13" s="104">
        <v>329255</v>
      </c>
      <c r="AK13" s="42">
        <v>159178</v>
      </c>
      <c r="AL13" s="42">
        <v>170077</v>
      </c>
      <c r="AM13" s="105">
        <f t="shared" si="16"/>
        <v>-4.224478183605485</v>
      </c>
      <c r="AN13" s="106">
        <f t="shared" si="17"/>
        <v>4.5137303900857537</v>
      </c>
    </row>
    <row r="14" spans="1:40">
      <c r="B14" s="96" t="s">
        <v>115</v>
      </c>
      <c r="C14" s="97">
        <f t="shared" si="5"/>
        <v>429104</v>
      </c>
      <c r="D14" s="97">
        <v>219967</v>
      </c>
      <c r="E14" s="97">
        <v>209137</v>
      </c>
      <c r="F14" s="117">
        <f t="shared" si="6"/>
        <v>-4.4979604823518535</v>
      </c>
      <c r="G14" s="114">
        <f t="shared" si="7"/>
        <v>4.2765049366387666</v>
      </c>
      <c r="H14" s="81"/>
      <c r="I14" s="190">
        <v>248666</v>
      </c>
      <c r="J14" s="188">
        <v>125796</v>
      </c>
      <c r="K14" s="188">
        <v>122870</v>
      </c>
      <c r="L14" s="113">
        <f t="shared" si="8"/>
        <v>-4.1525931755341761</v>
      </c>
      <c r="M14" s="114">
        <f t="shared" si="9"/>
        <v>4.0560043521088449</v>
      </c>
      <c r="N14" s="81"/>
      <c r="O14" s="81"/>
      <c r="P14" s="81"/>
      <c r="Q14" s="102">
        <v>332897</v>
      </c>
      <c r="R14" s="97">
        <v>160678</v>
      </c>
      <c r="S14" s="97">
        <v>172219</v>
      </c>
      <c r="T14" s="113">
        <f t="shared" si="10"/>
        <v>-3.7352105394317423</v>
      </c>
      <c r="U14" s="114">
        <f t="shared" si="11"/>
        <v>4.003499071997382</v>
      </c>
      <c r="W14" s="104">
        <v>4714</v>
      </c>
      <c r="X14" s="42">
        <v>2284</v>
      </c>
      <c r="Y14" s="42">
        <v>2430</v>
      </c>
      <c r="Z14" s="105">
        <f t="shared" si="12"/>
        <v>-3.2802424277240805</v>
      </c>
      <c r="AA14" s="106">
        <f t="shared" si="13"/>
        <v>3.4899251748553044</v>
      </c>
      <c r="AD14" s="104">
        <v>29253</v>
      </c>
      <c r="AE14" s="42">
        <v>15101</v>
      </c>
      <c r="AF14" s="42">
        <v>14152</v>
      </c>
      <c r="AG14" s="105">
        <f t="shared" si="14"/>
        <v>-4.5153496772187287</v>
      </c>
      <c r="AH14" s="106">
        <f t="shared" si="15"/>
        <v>4.2315892081318749</v>
      </c>
      <c r="AJ14" s="104">
        <v>289703</v>
      </c>
      <c r="AK14" s="42">
        <v>138722</v>
      </c>
      <c r="AL14" s="42">
        <v>150981</v>
      </c>
      <c r="AM14" s="105">
        <f t="shared" si="16"/>
        <v>-3.6815895575149837</v>
      </c>
      <c r="AN14" s="106">
        <f t="shared" si="17"/>
        <v>4.0069352588858997</v>
      </c>
    </row>
    <row r="15" spans="1:40">
      <c r="B15" s="96" t="s">
        <v>116</v>
      </c>
      <c r="C15" s="97">
        <f t="shared" si="5"/>
        <v>368572</v>
      </c>
      <c r="D15" s="97">
        <v>185699</v>
      </c>
      <c r="E15" s="97">
        <v>182873</v>
      </c>
      <c r="F15" s="117">
        <f t="shared" si="6"/>
        <v>-3.7972366928323655</v>
      </c>
      <c r="G15" s="114">
        <f t="shared" si="7"/>
        <v>3.7394496778568174</v>
      </c>
      <c r="H15" s="81"/>
      <c r="I15" s="190">
        <v>196847</v>
      </c>
      <c r="J15" s="188">
        <v>98855</v>
      </c>
      <c r="K15" s="188">
        <v>97992</v>
      </c>
      <c r="L15" s="113">
        <f t="shared" si="8"/>
        <v>-3.2632563703729134</v>
      </c>
      <c r="M15" s="114">
        <f t="shared" si="9"/>
        <v>3.234768279253275</v>
      </c>
      <c r="N15" s="81"/>
      <c r="O15" s="81"/>
      <c r="P15" s="81"/>
      <c r="Q15" s="102">
        <v>288071</v>
      </c>
      <c r="R15" s="97">
        <v>138718</v>
      </c>
      <c r="S15" s="97">
        <v>149353</v>
      </c>
      <c r="T15" s="113">
        <f t="shared" si="10"/>
        <v>-3.2247161130266275</v>
      </c>
      <c r="U15" s="114">
        <f t="shared" si="11"/>
        <v>3.4719432635192686</v>
      </c>
      <c r="W15" s="104">
        <v>4098</v>
      </c>
      <c r="X15" s="42">
        <v>2087</v>
      </c>
      <c r="Y15" s="42">
        <v>2011</v>
      </c>
      <c r="Z15" s="105">
        <f t="shared" si="12"/>
        <v>-2.9973143374168809</v>
      </c>
      <c r="AA15" s="106">
        <f t="shared" si="13"/>
        <v>2.8881644142526821</v>
      </c>
      <c r="AD15" s="104">
        <v>24955</v>
      </c>
      <c r="AE15" s="42">
        <v>12852</v>
      </c>
      <c r="AF15" s="42">
        <v>12103</v>
      </c>
      <c r="AG15" s="105">
        <f t="shared" si="14"/>
        <v>-3.8428762367800213</v>
      </c>
      <c r="AH15" s="106">
        <f t="shared" si="15"/>
        <v>3.618917763285761</v>
      </c>
      <c r="AJ15" s="104">
        <v>251000</v>
      </c>
      <c r="AK15" s="42">
        <v>119731</v>
      </c>
      <c r="AL15" s="42">
        <v>131269</v>
      </c>
      <c r="AM15" s="105">
        <f t="shared" si="16"/>
        <v>-3.1775810564353644</v>
      </c>
      <c r="AN15" s="106">
        <f t="shared" si="17"/>
        <v>3.483791897647341</v>
      </c>
    </row>
    <row r="16" spans="1:40">
      <c r="B16" s="96" t="s">
        <v>117</v>
      </c>
      <c r="C16" s="97">
        <f t="shared" si="5"/>
        <v>311329</v>
      </c>
      <c r="D16" s="97">
        <v>155603</v>
      </c>
      <c r="E16" s="97">
        <v>155726</v>
      </c>
      <c r="F16" s="117">
        <f t="shared" si="6"/>
        <v>-3.1818233868507342</v>
      </c>
      <c r="G16" s="114">
        <f t="shared" si="7"/>
        <v>3.1843385329377805</v>
      </c>
      <c r="H16" s="81"/>
      <c r="I16" s="190">
        <v>144153</v>
      </c>
      <c r="J16" s="188">
        <v>71891</v>
      </c>
      <c r="K16" s="188">
        <v>72262</v>
      </c>
      <c r="L16" s="113">
        <f t="shared" si="8"/>
        <v>-2.3731603229222511</v>
      </c>
      <c r="M16" s="114">
        <f t="shared" si="9"/>
        <v>2.3854072311556065</v>
      </c>
      <c r="N16" s="81"/>
      <c r="O16" s="81"/>
      <c r="P16" s="81"/>
      <c r="Q16" s="102">
        <v>282914</v>
      </c>
      <c r="R16" s="97">
        <v>136344</v>
      </c>
      <c r="S16" s="97">
        <v>146570</v>
      </c>
      <c r="T16" s="113">
        <f t="shared" si="10"/>
        <v>-3.1695287829589707</v>
      </c>
      <c r="U16" s="114">
        <f t="shared" si="11"/>
        <v>3.4072480909926095</v>
      </c>
      <c r="W16" s="104">
        <v>3866</v>
      </c>
      <c r="X16" s="42">
        <v>1934</v>
      </c>
      <c r="Y16" s="42">
        <v>1932</v>
      </c>
      <c r="Z16" s="105">
        <f t="shared" si="12"/>
        <v>-2.7775783078889544</v>
      </c>
      <c r="AA16" s="106">
        <f t="shared" si="13"/>
        <v>2.7747059414898962</v>
      </c>
      <c r="AD16" s="104">
        <v>22606</v>
      </c>
      <c r="AE16" s="42">
        <v>12064</v>
      </c>
      <c r="AF16" s="42">
        <v>10542</v>
      </c>
      <c r="AG16" s="105">
        <f t="shared" si="14"/>
        <v>-3.6072563741452055</v>
      </c>
      <c r="AH16" s="106">
        <f t="shared" si="15"/>
        <v>3.1521631876855727</v>
      </c>
      <c r="AJ16" s="104">
        <v>248461</v>
      </c>
      <c r="AK16" s="42">
        <v>118376</v>
      </c>
      <c r="AL16" s="42">
        <v>130085</v>
      </c>
      <c r="AM16" s="105">
        <f t="shared" si="16"/>
        <v>-3.1416202582171087</v>
      </c>
      <c r="AN16" s="106">
        <f t="shared" si="17"/>
        <v>3.4523693256248955</v>
      </c>
    </row>
    <row r="17" spans="2:40">
      <c r="B17" s="96" t="s">
        <v>118</v>
      </c>
      <c r="C17" s="97">
        <f t="shared" si="5"/>
        <v>293008</v>
      </c>
      <c r="D17" s="97">
        <v>144492</v>
      </c>
      <c r="E17" s="97">
        <v>148516</v>
      </c>
      <c r="F17" s="117">
        <f t="shared" si="6"/>
        <v>-2.9546218569875666</v>
      </c>
      <c r="G17" s="114">
        <f t="shared" si="7"/>
        <v>3.0369059858841005</v>
      </c>
      <c r="H17" s="81"/>
      <c r="I17" s="190">
        <v>111644</v>
      </c>
      <c r="J17" s="188">
        <v>55244</v>
      </c>
      <c r="K17" s="188">
        <v>56400</v>
      </c>
      <c r="L17" s="113">
        <f t="shared" si="8"/>
        <v>-1.8236339580686989</v>
      </c>
      <c r="M17" s="114">
        <f t="shared" si="9"/>
        <v>1.8617941357445988</v>
      </c>
      <c r="N17" s="81"/>
      <c r="O17" s="81"/>
      <c r="P17" s="81"/>
      <c r="Q17" s="102">
        <v>267747</v>
      </c>
      <c r="R17" s="97">
        <v>128560</v>
      </c>
      <c r="S17" s="97">
        <v>139187</v>
      </c>
      <c r="T17" s="113">
        <f t="shared" si="10"/>
        <v>-2.9885775709763926</v>
      </c>
      <c r="U17" s="114">
        <f t="shared" si="11"/>
        <v>3.2356187490003978</v>
      </c>
      <c r="W17" s="104">
        <v>3354</v>
      </c>
      <c r="X17" s="42">
        <v>1691</v>
      </c>
      <c r="Y17" s="42">
        <v>1663</v>
      </c>
      <c r="Z17" s="105">
        <f t="shared" si="12"/>
        <v>-2.4285857904034236</v>
      </c>
      <c r="AA17" s="106">
        <f t="shared" si="13"/>
        <v>2.3883726608166138</v>
      </c>
      <c r="AD17" s="104">
        <v>19652</v>
      </c>
      <c r="AE17" s="42">
        <v>10354</v>
      </c>
      <c r="AF17" s="42">
        <v>9298</v>
      </c>
      <c r="AG17" s="105">
        <f t="shared" si="14"/>
        <v>-3.0959493118285359</v>
      </c>
      <c r="AH17" s="106">
        <f t="shared" si="15"/>
        <v>2.7801947750996447</v>
      </c>
      <c r="AJ17" s="104">
        <v>237228</v>
      </c>
      <c r="AK17" s="42">
        <v>112837</v>
      </c>
      <c r="AL17" s="42">
        <v>124391</v>
      </c>
      <c r="AM17" s="105">
        <f t="shared" si="16"/>
        <v>-2.9946188845411563</v>
      </c>
      <c r="AN17" s="106">
        <f t="shared" si="17"/>
        <v>3.3012543551047879</v>
      </c>
    </row>
    <row r="18" spans="2:40">
      <c r="B18" s="96" t="s">
        <v>119</v>
      </c>
      <c r="C18" s="97">
        <f t="shared" si="5"/>
        <v>283245</v>
      </c>
      <c r="D18" s="97">
        <v>139656</v>
      </c>
      <c r="E18" s="97">
        <v>143589</v>
      </c>
      <c r="F18" s="117">
        <f t="shared" si="6"/>
        <v>-2.8557336742480941</v>
      </c>
      <c r="G18" s="114">
        <f t="shared" si="7"/>
        <v>2.936157004007057</v>
      </c>
      <c r="H18" s="81"/>
      <c r="I18" s="190">
        <v>93236</v>
      </c>
      <c r="J18" s="188">
        <v>46146</v>
      </c>
      <c r="K18" s="188">
        <v>47090</v>
      </c>
      <c r="L18" s="113">
        <f t="shared" si="8"/>
        <v>-1.5233041168097563</v>
      </c>
      <c r="M18" s="114">
        <f t="shared" si="9"/>
        <v>1.5544660612094532</v>
      </c>
      <c r="N18" s="81"/>
      <c r="O18" s="81"/>
      <c r="P18" s="81"/>
      <c r="Q18" s="102">
        <v>235256</v>
      </c>
      <c r="R18" s="97">
        <v>112308</v>
      </c>
      <c r="S18" s="97">
        <v>122948</v>
      </c>
      <c r="T18" s="113">
        <f t="shared" si="10"/>
        <v>-2.6107745009428802</v>
      </c>
      <c r="U18" s="114">
        <f t="shared" si="11"/>
        <v>2.8581178842284189</v>
      </c>
      <c r="W18" s="104">
        <v>3103</v>
      </c>
      <c r="X18" s="42">
        <v>1592</v>
      </c>
      <c r="Y18" s="42">
        <v>1511</v>
      </c>
      <c r="Z18" s="105">
        <f t="shared" si="12"/>
        <v>-2.2864036536500594</v>
      </c>
      <c r="AA18" s="106">
        <f t="shared" si="13"/>
        <v>2.1700728144882162</v>
      </c>
      <c r="AD18" s="104">
        <v>16514</v>
      </c>
      <c r="AE18" s="42">
        <v>8663</v>
      </c>
      <c r="AF18" s="42">
        <v>7851</v>
      </c>
      <c r="AG18" s="105">
        <f t="shared" si="14"/>
        <v>-2.5903234390931624</v>
      </c>
      <c r="AH18" s="106">
        <f t="shared" si="15"/>
        <v>2.3475273369872354</v>
      </c>
      <c r="AJ18" s="104">
        <v>208721</v>
      </c>
      <c r="AK18" s="42">
        <v>98648</v>
      </c>
      <c r="AL18" s="42">
        <v>110073</v>
      </c>
      <c r="AM18" s="105">
        <f t="shared" si="16"/>
        <v>-2.6180522676268954</v>
      </c>
      <c r="AN18" s="106">
        <f t="shared" si="17"/>
        <v>2.9212641640428112</v>
      </c>
    </row>
    <row r="19" spans="2:40">
      <c r="B19" s="96" t="s">
        <v>120</v>
      </c>
      <c r="C19" s="97">
        <f t="shared" si="5"/>
        <v>244380</v>
      </c>
      <c r="D19" s="97">
        <v>120388</v>
      </c>
      <c r="E19" s="97">
        <v>123992</v>
      </c>
      <c r="F19" s="117">
        <f t="shared" si="6"/>
        <v>-2.4617350172952079</v>
      </c>
      <c r="G19" s="114">
        <f t="shared" si="7"/>
        <v>2.5354308424798768</v>
      </c>
      <c r="H19" s="81"/>
      <c r="I19" s="190">
        <v>77881</v>
      </c>
      <c r="J19" s="188">
        <v>38584</v>
      </c>
      <c r="K19" s="188">
        <v>39297</v>
      </c>
      <c r="L19" s="113">
        <f t="shared" si="8"/>
        <v>-1.2736784562689647</v>
      </c>
      <c r="M19" s="114">
        <f t="shared" si="9"/>
        <v>1.2972149672403459</v>
      </c>
      <c r="N19" s="81"/>
      <c r="O19" s="81"/>
      <c r="P19" s="81"/>
      <c r="Q19" s="102">
        <v>183581</v>
      </c>
      <c r="R19" s="97">
        <v>87315</v>
      </c>
      <c r="S19" s="97">
        <v>96266</v>
      </c>
      <c r="T19" s="113">
        <f t="shared" si="10"/>
        <v>-2.029773262366239</v>
      </c>
      <c r="U19" s="114">
        <f t="shared" si="11"/>
        <v>2.2378532082110563</v>
      </c>
      <c r="W19" s="104">
        <v>2636</v>
      </c>
      <c r="X19" s="42">
        <v>1357</v>
      </c>
      <c r="Y19" s="42">
        <v>1279</v>
      </c>
      <c r="Z19" s="105">
        <f t="shared" si="12"/>
        <v>-1.9489006017607606</v>
      </c>
      <c r="AA19" s="106">
        <f t="shared" si="13"/>
        <v>1.8368783121975041</v>
      </c>
      <c r="AD19" s="104">
        <v>12293</v>
      </c>
      <c r="AE19" s="42">
        <v>6431</v>
      </c>
      <c r="AF19" s="42">
        <v>5862</v>
      </c>
      <c r="AG19" s="105">
        <f t="shared" si="14"/>
        <v>-1.9229331682798254</v>
      </c>
      <c r="AH19" s="106">
        <f t="shared" si="15"/>
        <v>1.7527964908188987</v>
      </c>
      <c r="AJ19" s="104">
        <v>162932</v>
      </c>
      <c r="AK19" s="42">
        <v>76730</v>
      </c>
      <c r="AL19" s="42">
        <v>86202</v>
      </c>
      <c r="AM19" s="105">
        <f t="shared" si="16"/>
        <v>-2.0363631345289481</v>
      </c>
      <c r="AN19" s="106">
        <f t="shared" si="17"/>
        <v>2.2877437107085155</v>
      </c>
    </row>
    <row r="20" spans="2:40">
      <c r="B20" s="96" t="s">
        <v>121</v>
      </c>
      <c r="C20" s="97">
        <f t="shared" si="5"/>
        <v>191320</v>
      </c>
      <c r="D20" s="97">
        <v>93774</v>
      </c>
      <c r="E20" s="97">
        <v>97546</v>
      </c>
      <c r="F20" s="117">
        <f t="shared" si="6"/>
        <v>-1.9175228387533709</v>
      </c>
      <c r="G20" s="114">
        <f t="shared" si="7"/>
        <v>1.9946539854227858</v>
      </c>
      <c r="H20" s="81"/>
      <c r="I20" s="190">
        <v>66835</v>
      </c>
      <c r="J20" s="188">
        <v>33281</v>
      </c>
      <c r="K20" s="188">
        <v>33554</v>
      </c>
      <c r="L20" s="113">
        <f t="shared" si="8"/>
        <v>-1.0986235927609218</v>
      </c>
      <c r="M20" s="114">
        <f t="shared" si="9"/>
        <v>1.1076354686307495</v>
      </c>
      <c r="N20" s="81"/>
      <c r="O20" s="81"/>
      <c r="P20" s="81"/>
      <c r="Q20" s="102">
        <v>137624</v>
      </c>
      <c r="R20" s="97">
        <v>65432</v>
      </c>
      <c r="S20" s="97">
        <v>72192</v>
      </c>
      <c r="T20" s="113">
        <f t="shared" si="10"/>
        <v>-1.5210688209717433</v>
      </c>
      <c r="U20" s="114">
        <f t="shared" si="11"/>
        <v>1.6782155569689463</v>
      </c>
      <c r="W20" s="104">
        <v>2092</v>
      </c>
      <c r="X20" s="42">
        <v>1114</v>
      </c>
      <c r="Y20" s="42">
        <v>978</v>
      </c>
      <c r="Z20" s="105">
        <f t="shared" si="12"/>
        <v>-1.59990808427523</v>
      </c>
      <c r="AA20" s="106">
        <f t="shared" si="13"/>
        <v>1.4045871691392955</v>
      </c>
      <c r="AD20" s="104">
        <v>8666</v>
      </c>
      <c r="AE20" s="42">
        <v>4575</v>
      </c>
      <c r="AF20" s="42">
        <v>4091</v>
      </c>
      <c r="AG20" s="105">
        <f t="shared" si="14"/>
        <v>-1.367970649180563</v>
      </c>
      <c r="AH20" s="106">
        <f t="shared" si="15"/>
        <v>1.2232498198464883</v>
      </c>
      <c r="AJ20" s="104">
        <v>122495</v>
      </c>
      <c r="AK20" s="42">
        <v>57674</v>
      </c>
      <c r="AL20" s="42">
        <v>64821</v>
      </c>
      <c r="AM20" s="105">
        <f t="shared" si="16"/>
        <v>-1.5306295767082307</v>
      </c>
      <c r="AN20" s="106">
        <f t="shared" si="17"/>
        <v>1.7203062002254781</v>
      </c>
    </row>
    <row r="21" spans="2:40">
      <c r="B21" s="96" t="s">
        <v>122</v>
      </c>
      <c r="C21" s="97">
        <f t="shared" si="5"/>
        <v>131413</v>
      </c>
      <c r="D21" s="97">
        <v>64246</v>
      </c>
      <c r="E21" s="97">
        <v>67167</v>
      </c>
      <c r="F21" s="117">
        <f t="shared" si="6"/>
        <v>-1.3137241911249287</v>
      </c>
      <c r="G21" s="114">
        <f t="shared" si="7"/>
        <v>1.3734537986067319</v>
      </c>
      <c r="H21" s="81"/>
      <c r="I21" s="190">
        <v>49802</v>
      </c>
      <c r="J21" s="188">
        <v>24511</v>
      </c>
      <c r="K21" s="188">
        <v>25291</v>
      </c>
      <c r="L21" s="113">
        <f t="shared" si="8"/>
        <v>-0.80912120675950117</v>
      </c>
      <c r="M21" s="114">
        <f t="shared" si="9"/>
        <v>0.83486942353043703</v>
      </c>
      <c r="N21" s="81"/>
      <c r="O21" s="81"/>
      <c r="P21" s="81"/>
      <c r="Q21" s="102">
        <v>103528</v>
      </c>
      <c r="R21" s="97">
        <v>49637</v>
      </c>
      <c r="S21" s="97">
        <v>53891</v>
      </c>
      <c r="T21" s="113">
        <f t="shared" si="10"/>
        <v>-1.1538894282090479</v>
      </c>
      <c r="U21" s="114">
        <f t="shared" si="11"/>
        <v>1.2527802884061043</v>
      </c>
      <c r="W21" s="104">
        <v>1574</v>
      </c>
      <c r="X21" s="42">
        <v>863</v>
      </c>
      <c r="Y21" s="42">
        <v>711</v>
      </c>
      <c r="Z21" s="105">
        <f t="shared" si="12"/>
        <v>-1.2394261011934682</v>
      </c>
      <c r="AA21" s="106">
        <f t="shared" si="13"/>
        <v>1.0211262548650706</v>
      </c>
      <c r="AD21" s="104">
        <v>5992</v>
      </c>
      <c r="AE21" s="42">
        <v>3230</v>
      </c>
      <c r="AF21" s="42">
        <v>2762</v>
      </c>
      <c r="AG21" s="105">
        <f t="shared" si="14"/>
        <v>-0.96580222882037581</v>
      </c>
      <c r="AH21" s="106">
        <f t="shared" si="15"/>
        <v>0.8258655591337084</v>
      </c>
      <c r="AJ21" s="104">
        <v>92598</v>
      </c>
      <c r="AK21" s="42">
        <v>43867</v>
      </c>
      <c r="AL21" s="42">
        <v>48731</v>
      </c>
      <c r="AM21" s="105">
        <f t="shared" si="16"/>
        <v>-1.1642009855647253</v>
      </c>
      <c r="AN21" s="106">
        <f t="shared" si="17"/>
        <v>1.2932883084677462</v>
      </c>
    </row>
    <row r="22" spans="2:40">
      <c r="B22" s="96" t="s">
        <v>123</v>
      </c>
      <c r="C22" s="97">
        <f t="shared" si="5"/>
        <v>93006</v>
      </c>
      <c r="D22" s="97">
        <v>44825</v>
      </c>
      <c r="E22" s="97">
        <v>48181</v>
      </c>
      <c r="F22" s="117">
        <f t="shared" si="6"/>
        <v>-0.91659693781986318</v>
      </c>
      <c r="G22" s="114">
        <f t="shared" si="7"/>
        <v>0.98522157414609768</v>
      </c>
      <c r="H22" s="81"/>
      <c r="I22" s="190">
        <v>36501</v>
      </c>
      <c r="J22" s="188">
        <v>17678</v>
      </c>
      <c r="K22" s="188">
        <v>18823</v>
      </c>
      <c r="L22" s="113">
        <f t="shared" si="8"/>
        <v>-0.58356022573923783</v>
      </c>
      <c r="M22" s="114">
        <f t="shared" si="9"/>
        <v>0.621357287537599</v>
      </c>
      <c r="N22" s="81"/>
      <c r="O22" s="81"/>
      <c r="P22" s="81"/>
      <c r="Q22" s="102">
        <v>78054</v>
      </c>
      <c r="R22" s="97">
        <v>37117</v>
      </c>
      <c r="S22" s="97">
        <v>40937</v>
      </c>
      <c r="T22" s="113">
        <f t="shared" si="10"/>
        <v>-0.86284251479410989</v>
      </c>
      <c r="U22" s="114">
        <f t="shared" si="11"/>
        <v>0.9516443685676772</v>
      </c>
      <c r="W22" s="104">
        <v>1203</v>
      </c>
      <c r="X22" s="42">
        <v>617</v>
      </c>
      <c r="Y22" s="42">
        <v>586</v>
      </c>
      <c r="Z22" s="105">
        <f t="shared" si="12"/>
        <v>-0.88612503410935106</v>
      </c>
      <c r="AA22" s="106">
        <f t="shared" si="13"/>
        <v>0.84160335492395411</v>
      </c>
      <c r="AD22" s="104">
        <v>4347</v>
      </c>
      <c r="AE22" s="42">
        <v>2339</v>
      </c>
      <c r="AF22" s="42">
        <v>2008</v>
      </c>
      <c r="AG22" s="105">
        <f t="shared" si="14"/>
        <v>-0.69938433845537429</v>
      </c>
      <c r="AH22" s="106">
        <f t="shared" si="15"/>
        <v>0.60041203574963298</v>
      </c>
      <c r="AJ22" s="104">
        <v>69962</v>
      </c>
      <c r="AK22" s="42">
        <v>32891</v>
      </c>
      <c r="AL22" s="42">
        <v>37071</v>
      </c>
      <c r="AM22" s="105">
        <f t="shared" si="16"/>
        <v>-0.87290525032961852</v>
      </c>
      <c r="AN22" s="106">
        <f t="shared" si="17"/>
        <v>0.98383966844940218</v>
      </c>
    </row>
    <row r="23" spans="2:40">
      <c r="B23" s="98" t="s">
        <v>124</v>
      </c>
      <c r="C23" s="99">
        <f t="shared" si="5"/>
        <v>147143</v>
      </c>
      <c r="D23" s="99">
        <v>66296</v>
      </c>
      <c r="E23" s="99">
        <v>80847</v>
      </c>
      <c r="F23" s="118">
        <f t="shared" si="6"/>
        <v>-1.3556432925756976</v>
      </c>
      <c r="G23" s="116">
        <f t="shared" si="7"/>
        <v>1.653187119507473</v>
      </c>
      <c r="H23" s="81"/>
      <c r="I23" s="191">
        <v>56774</v>
      </c>
      <c r="J23" s="192">
        <v>26836</v>
      </c>
      <c r="K23" s="192">
        <v>29938</v>
      </c>
      <c r="L23" s="115">
        <f t="shared" si="8"/>
        <v>-0.88587069905748317</v>
      </c>
      <c r="M23" s="116">
        <f t="shared" si="9"/>
        <v>0.98826937652343616</v>
      </c>
      <c r="N23" s="81"/>
      <c r="O23" s="81"/>
      <c r="P23" s="81"/>
      <c r="Q23" s="103">
        <v>130130</v>
      </c>
      <c r="R23" s="99">
        <v>58076</v>
      </c>
      <c r="S23" s="99">
        <v>72054</v>
      </c>
      <c r="T23" s="115">
        <f t="shared" si="10"/>
        <v>-1.3500671360611776</v>
      </c>
      <c r="U23" s="116">
        <f t="shared" si="11"/>
        <v>1.6750075318849798</v>
      </c>
      <c r="W23" s="107">
        <v>2030</v>
      </c>
      <c r="X23" s="48">
        <v>1062</v>
      </c>
      <c r="Y23" s="48">
        <v>968</v>
      </c>
      <c r="Z23" s="108">
        <f t="shared" si="12"/>
        <v>-1.5252265578997257</v>
      </c>
      <c r="AA23" s="109">
        <f t="shared" si="13"/>
        <v>1.3902253371440061</v>
      </c>
      <c r="AD23" s="107">
        <v>6582</v>
      </c>
      <c r="AE23" s="48">
        <v>3349</v>
      </c>
      <c r="AF23" s="48">
        <v>3233</v>
      </c>
      <c r="AG23" s="108">
        <f t="shared" si="14"/>
        <v>-1.0013844161979686</v>
      </c>
      <c r="AH23" s="109">
        <f t="shared" si="15"/>
        <v>0.96669925875426455</v>
      </c>
      <c r="AJ23" s="107">
        <v>116995</v>
      </c>
      <c r="AK23" s="48">
        <v>51549</v>
      </c>
      <c r="AL23" s="48">
        <v>65446</v>
      </c>
      <c r="AM23" s="108">
        <f t="shared" si="16"/>
        <v>-1.3680761530279257</v>
      </c>
      <c r="AN23" s="109">
        <f t="shared" si="17"/>
        <v>1.7368932842744889</v>
      </c>
    </row>
    <row r="24" spans="2:40">
      <c r="B24" s="22" t="s">
        <v>295</v>
      </c>
      <c r="Q24" s="22" t="s">
        <v>294</v>
      </c>
      <c r="W24" s="519" t="s">
        <v>425</v>
      </c>
      <c r="X24" s="520"/>
      <c r="Y24" s="520"/>
      <c r="Z24" s="520"/>
      <c r="AA24" s="521"/>
      <c r="AD24" s="110" t="s">
        <v>426</v>
      </c>
      <c r="AE24" s="111"/>
      <c r="AF24" s="111"/>
      <c r="AG24" s="111"/>
      <c r="AH24" s="112"/>
    </row>
    <row r="25" spans="2:40">
      <c r="W25" s="522"/>
      <c r="X25" s="523"/>
      <c r="Y25" s="523"/>
      <c r="Z25" s="523"/>
      <c r="AA25" s="524"/>
    </row>
    <row r="33" spans="38:38">
      <c r="AL33" s="89"/>
    </row>
    <row r="34" spans="38:38">
      <c r="AL34" s="90"/>
    </row>
    <row r="51" spans="2:41" s="24" customFormat="1" ht="12.75" customHeight="1">
      <c r="B51" s="502" t="s">
        <v>427</v>
      </c>
      <c r="C51" s="502"/>
      <c r="D51" s="502"/>
      <c r="E51" s="502"/>
      <c r="F51" s="502"/>
      <c r="G51" s="502"/>
      <c r="H51" s="502"/>
      <c r="I51" s="502"/>
      <c r="J51" s="502"/>
      <c r="K51" s="502"/>
      <c r="L51" s="502"/>
      <c r="M51" s="502"/>
      <c r="N51" s="502"/>
      <c r="O51" s="502"/>
      <c r="P51" s="502"/>
      <c r="Q51" s="502"/>
      <c r="R51" s="502"/>
      <c r="S51" s="502"/>
      <c r="T51" s="502"/>
      <c r="U51" s="502"/>
      <c r="V51" s="502"/>
      <c r="W51" s="502"/>
      <c r="AL51" s="2"/>
      <c r="AM51" s="2"/>
      <c r="AN51" s="2"/>
      <c r="AO51" s="2"/>
    </row>
    <row r="52" spans="2:41" s="24" customFormat="1">
      <c r="B52" s="502"/>
      <c r="C52" s="502"/>
      <c r="D52" s="502"/>
      <c r="E52" s="502"/>
      <c r="F52" s="502"/>
      <c r="G52" s="502"/>
      <c r="H52" s="502"/>
      <c r="I52" s="502"/>
      <c r="J52" s="502"/>
      <c r="K52" s="502"/>
      <c r="L52" s="502"/>
      <c r="M52" s="502"/>
      <c r="N52" s="502"/>
      <c r="O52" s="502"/>
      <c r="P52" s="502"/>
      <c r="Q52" s="502"/>
      <c r="R52" s="502"/>
      <c r="S52" s="502"/>
      <c r="T52" s="502"/>
      <c r="U52" s="502"/>
      <c r="V52" s="502"/>
      <c r="W52" s="502"/>
      <c r="AL52" s="2"/>
      <c r="AM52" s="2"/>
      <c r="AN52" s="2"/>
      <c r="AO52" s="2"/>
    </row>
    <row r="53" spans="2:41">
      <c r="B53" s="502"/>
      <c r="C53" s="502"/>
      <c r="D53" s="502"/>
      <c r="E53" s="502"/>
      <c r="F53" s="502"/>
      <c r="G53" s="502"/>
      <c r="H53" s="502"/>
      <c r="I53" s="502"/>
      <c r="J53" s="502"/>
      <c r="K53" s="502"/>
      <c r="L53" s="502"/>
      <c r="M53" s="502"/>
      <c r="N53" s="502"/>
      <c r="O53" s="502"/>
      <c r="P53" s="502"/>
      <c r="Q53" s="502"/>
      <c r="R53" s="502"/>
      <c r="S53" s="502"/>
      <c r="T53" s="502"/>
      <c r="U53" s="502"/>
      <c r="V53" s="502"/>
      <c r="W53" s="502"/>
    </row>
    <row r="54" spans="2:41" ht="15.75">
      <c r="B54" s="23" t="s">
        <v>1</v>
      </c>
      <c r="C54" s="23"/>
      <c r="D54" s="33"/>
      <c r="E54" s="33"/>
      <c r="F54" s="33"/>
      <c r="G54" s="33"/>
      <c r="H54" s="33"/>
      <c r="I54" s="33"/>
      <c r="J54" s="33"/>
      <c r="K54" s="33"/>
      <c r="L54" s="33"/>
      <c r="M54" s="33"/>
      <c r="N54" s="33"/>
      <c r="O54" s="33"/>
      <c r="P54" s="33"/>
      <c r="AE54" s="527" t="s">
        <v>296</v>
      </c>
      <c r="AF54" s="527"/>
      <c r="AG54" s="527"/>
      <c r="AH54" s="527"/>
      <c r="AI54" s="527"/>
    </row>
    <row r="55" spans="2:41" ht="15" customHeight="1" thickBot="1">
      <c r="B55" s="517" t="s">
        <v>428</v>
      </c>
      <c r="C55" s="494"/>
      <c r="D55" s="494"/>
      <c r="E55" s="494"/>
      <c r="F55" s="494"/>
      <c r="G55" s="494"/>
      <c r="H55" s="494"/>
      <c r="I55" s="494"/>
      <c r="J55" s="494"/>
      <c r="K55" s="494"/>
      <c r="L55" s="494"/>
      <c r="M55" s="494"/>
      <c r="N55" s="494"/>
      <c r="O55" s="494"/>
      <c r="P55" s="494"/>
      <c r="Q55" s="494"/>
      <c r="R55" s="494"/>
      <c r="S55" s="494"/>
      <c r="T55" s="494"/>
      <c r="U55" s="494"/>
      <c r="V55" s="494"/>
      <c r="W55" s="495"/>
      <c r="AE55" s="164" t="s">
        <v>297</v>
      </c>
      <c r="AF55" s="165"/>
      <c r="AG55" s="165"/>
      <c r="AH55" s="165"/>
      <c r="AI55" s="165"/>
    </row>
    <row r="56" spans="2:41" ht="15.75" thickTop="1">
      <c r="B56" s="496"/>
      <c r="C56" s="497"/>
      <c r="D56" s="497"/>
      <c r="E56" s="497"/>
      <c r="F56" s="497"/>
      <c r="G56" s="497"/>
      <c r="H56" s="497"/>
      <c r="I56" s="497"/>
      <c r="J56" s="497"/>
      <c r="K56" s="497"/>
      <c r="L56" s="497"/>
      <c r="M56" s="497"/>
      <c r="N56" s="497"/>
      <c r="O56" s="497"/>
      <c r="P56" s="497"/>
      <c r="Q56" s="497"/>
      <c r="R56" s="497"/>
      <c r="S56" s="497"/>
      <c r="T56" s="497"/>
      <c r="U56" s="497"/>
      <c r="V56" s="497"/>
      <c r="W56" s="498"/>
      <c r="AE56" s="528" t="s">
        <v>298</v>
      </c>
      <c r="AF56" s="529"/>
      <c r="AG56" s="532" t="s">
        <v>299</v>
      </c>
      <c r="AH56" s="533"/>
      <c r="AI56" s="534" t="s">
        <v>107</v>
      </c>
    </row>
    <row r="57" spans="2:41" ht="15.75" thickBot="1">
      <c r="B57" s="496"/>
      <c r="C57" s="497"/>
      <c r="D57" s="497"/>
      <c r="E57" s="497"/>
      <c r="F57" s="497"/>
      <c r="G57" s="497"/>
      <c r="H57" s="497"/>
      <c r="I57" s="497"/>
      <c r="J57" s="497"/>
      <c r="K57" s="497"/>
      <c r="L57" s="497"/>
      <c r="M57" s="497"/>
      <c r="N57" s="497"/>
      <c r="O57" s="497"/>
      <c r="P57" s="497"/>
      <c r="Q57" s="497"/>
      <c r="R57" s="497"/>
      <c r="S57" s="497"/>
      <c r="T57" s="497"/>
      <c r="U57" s="497"/>
      <c r="V57" s="497"/>
      <c r="W57" s="498"/>
      <c r="AE57" s="530"/>
      <c r="AF57" s="531"/>
      <c r="AG57" s="166" t="s">
        <v>41</v>
      </c>
      <c r="AH57" s="167" t="s">
        <v>42</v>
      </c>
      <c r="AI57" s="535"/>
    </row>
    <row r="58" spans="2:41" ht="15.75" thickTop="1">
      <c r="B58" s="496"/>
      <c r="C58" s="497"/>
      <c r="D58" s="497"/>
      <c r="E58" s="497"/>
      <c r="F58" s="497"/>
      <c r="G58" s="497"/>
      <c r="H58" s="497"/>
      <c r="I58" s="497"/>
      <c r="J58" s="497"/>
      <c r="K58" s="497"/>
      <c r="L58" s="497"/>
      <c r="M58" s="497"/>
      <c r="N58" s="497"/>
      <c r="O58" s="497"/>
      <c r="P58" s="497"/>
      <c r="Q58" s="497"/>
      <c r="R58" s="497"/>
      <c r="S58" s="497"/>
      <c r="T58" s="497"/>
      <c r="U58" s="497"/>
      <c r="V58" s="497"/>
      <c r="W58" s="498"/>
      <c r="AE58" s="525" t="s">
        <v>300</v>
      </c>
      <c r="AF58" s="168" t="s">
        <v>301</v>
      </c>
      <c r="AG58" s="169">
        <v>148509</v>
      </c>
      <c r="AH58" s="170">
        <v>143228</v>
      </c>
      <c r="AI58" s="171">
        <v>291737</v>
      </c>
    </row>
    <row r="59" spans="2:41">
      <c r="B59" s="496"/>
      <c r="C59" s="497"/>
      <c r="D59" s="497"/>
      <c r="E59" s="497"/>
      <c r="F59" s="497"/>
      <c r="G59" s="497"/>
      <c r="H59" s="497"/>
      <c r="I59" s="497"/>
      <c r="J59" s="497"/>
      <c r="K59" s="497"/>
      <c r="L59" s="497"/>
      <c r="M59" s="497"/>
      <c r="N59" s="497"/>
      <c r="O59" s="497"/>
      <c r="P59" s="497"/>
      <c r="Q59" s="497"/>
      <c r="R59" s="497"/>
      <c r="S59" s="497"/>
      <c r="T59" s="497"/>
      <c r="U59" s="497"/>
      <c r="V59" s="497"/>
      <c r="W59" s="498"/>
      <c r="AE59" s="526"/>
      <c r="AF59" s="172" t="s">
        <v>302</v>
      </c>
      <c r="AG59" s="173">
        <v>150734</v>
      </c>
      <c r="AH59" s="174">
        <v>145992</v>
      </c>
      <c r="AI59" s="175">
        <v>296726</v>
      </c>
    </row>
    <row r="60" spans="2:41">
      <c r="B60" s="496"/>
      <c r="C60" s="497"/>
      <c r="D60" s="497"/>
      <c r="E60" s="497"/>
      <c r="F60" s="497"/>
      <c r="G60" s="497"/>
      <c r="H60" s="497"/>
      <c r="I60" s="497"/>
      <c r="J60" s="497"/>
      <c r="K60" s="497"/>
      <c r="L60" s="497"/>
      <c r="M60" s="497"/>
      <c r="N60" s="497"/>
      <c r="O60" s="497"/>
      <c r="P60" s="497"/>
      <c r="Q60" s="497"/>
      <c r="R60" s="497"/>
      <c r="S60" s="497"/>
      <c r="T60" s="497"/>
      <c r="U60" s="497"/>
      <c r="V60" s="497"/>
      <c r="W60" s="498"/>
      <c r="AE60" s="526"/>
      <c r="AF60" s="172" t="s">
        <v>303</v>
      </c>
      <c r="AG60" s="173">
        <v>169632</v>
      </c>
      <c r="AH60" s="174">
        <v>166390</v>
      </c>
      <c r="AI60" s="175">
        <v>336022</v>
      </c>
    </row>
    <row r="61" spans="2:41">
      <c r="B61" s="496"/>
      <c r="C61" s="497"/>
      <c r="D61" s="497"/>
      <c r="E61" s="497"/>
      <c r="F61" s="497"/>
      <c r="G61" s="497"/>
      <c r="H61" s="497"/>
      <c r="I61" s="497"/>
      <c r="J61" s="497"/>
      <c r="K61" s="497"/>
      <c r="L61" s="497"/>
      <c r="M61" s="497"/>
      <c r="N61" s="497"/>
      <c r="O61" s="497"/>
      <c r="P61" s="497"/>
      <c r="Q61" s="497"/>
      <c r="R61" s="497"/>
      <c r="S61" s="497"/>
      <c r="T61" s="497"/>
      <c r="U61" s="497"/>
      <c r="V61" s="497"/>
      <c r="W61" s="498"/>
      <c r="AE61" s="526"/>
      <c r="AF61" s="172" t="s">
        <v>180</v>
      </c>
      <c r="AG61" s="173">
        <v>176364</v>
      </c>
      <c r="AH61" s="174">
        <v>178247</v>
      </c>
      <c r="AI61" s="175">
        <v>354611</v>
      </c>
    </row>
    <row r="62" spans="2:41" ht="42.75" customHeight="1">
      <c r="B62" s="496"/>
      <c r="C62" s="497"/>
      <c r="D62" s="497"/>
      <c r="E62" s="497"/>
      <c r="F62" s="497"/>
      <c r="G62" s="497"/>
      <c r="H62" s="497"/>
      <c r="I62" s="497"/>
      <c r="J62" s="497"/>
      <c r="K62" s="497"/>
      <c r="L62" s="497"/>
      <c r="M62" s="497"/>
      <c r="N62" s="497"/>
      <c r="O62" s="497"/>
      <c r="P62" s="497"/>
      <c r="Q62" s="497"/>
      <c r="R62" s="497"/>
      <c r="S62" s="497"/>
      <c r="T62" s="497"/>
      <c r="U62" s="497"/>
      <c r="V62" s="497"/>
      <c r="W62" s="498"/>
      <c r="AE62" s="526"/>
      <c r="AF62" s="172" t="s">
        <v>304</v>
      </c>
      <c r="AG62" s="173">
        <v>177617</v>
      </c>
      <c r="AH62" s="174">
        <v>181929</v>
      </c>
      <c r="AI62" s="175">
        <v>359546</v>
      </c>
    </row>
    <row r="63" spans="2:41" ht="157.5" customHeight="1">
      <c r="B63" s="499"/>
      <c r="C63" s="500"/>
      <c r="D63" s="500"/>
      <c r="E63" s="500"/>
      <c r="F63" s="500"/>
      <c r="G63" s="500"/>
      <c r="H63" s="500"/>
      <c r="I63" s="500"/>
      <c r="J63" s="500"/>
      <c r="K63" s="500"/>
      <c r="L63" s="500"/>
      <c r="M63" s="500"/>
      <c r="N63" s="500"/>
      <c r="O63" s="500"/>
      <c r="P63" s="500"/>
      <c r="Q63" s="500"/>
      <c r="R63" s="500"/>
      <c r="S63" s="500"/>
      <c r="T63" s="500"/>
      <c r="U63" s="500"/>
      <c r="V63" s="500"/>
      <c r="W63" s="501"/>
      <c r="AE63" s="526"/>
      <c r="AF63" s="172" t="s">
        <v>305</v>
      </c>
      <c r="AG63" s="173">
        <v>159178</v>
      </c>
      <c r="AH63" s="174">
        <v>170077</v>
      </c>
      <c r="AI63" s="175">
        <v>329255</v>
      </c>
    </row>
    <row r="64" spans="2:41">
      <c r="AE64" s="526"/>
      <c r="AF64" s="172" t="s">
        <v>306</v>
      </c>
      <c r="AG64" s="173">
        <v>138722</v>
      </c>
      <c r="AH64" s="174">
        <v>150981</v>
      </c>
      <c r="AI64" s="175">
        <v>289703</v>
      </c>
    </row>
    <row r="65" spans="31:35">
      <c r="AE65" s="526"/>
      <c r="AF65" s="172" t="s">
        <v>307</v>
      </c>
      <c r="AG65" s="173">
        <v>119731</v>
      </c>
      <c r="AH65" s="174">
        <v>131269</v>
      </c>
      <c r="AI65" s="175">
        <v>251000</v>
      </c>
    </row>
    <row r="66" spans="31:35">
      <c r="AE66" s="526"/>
      <c r="AF66" s="172" t="s">
        <v>308</v>
      </c>
      <c r="AG66" s="173">
        <v>118376</v>
      </c>
      <c r="AH66" s="174">
        <v>130085</v>
      </c>
      <c r="AI66" s="175">
        <v>248461</v>
      </c>
    </row>
    <row r="67" spans="31:35">
      <c r="AE67" s="526"/>
      <c r="AF67" s="172" t="s">
        <v>309</v>
      </c>
      <c r="AG67" s="173">
        <v>112837</v>
      </c>
      <c r="AH67" s="174">
        <v>124391</v>
      </c>
      <c r="AI67" s="175">
        <v>237228</v>
      </c>
    </row>
    <row r="68" spans="31:35">
      <c r="AE68" s="526"/>
      <c r="AF68" s="172" t="s">
        <v>310</v>
      </c>
      <c r="AG68" s="173">
        <v>98648</v>
      </c>
      <c r="AH68" s="174">
        <v>110073</v>
      </c>
      <c r="AI68" s="175">
        <v>208721</v>
      </c>
    </row>
    <row r="69" spans="31:35">
      <c r="AE69" s="526"/>
      <c r="AF69" s="172" t="s">
        <v>311</v>
      </c>
      <c r="AG69" s="173">
        <v>76730</v>
      </c>
      <c r="AH69" s="174">
        <v>86202</v>
      </c>
      <c r="AI69" s="175">
        <v>162932</v>
      </c>
    </row>
    <row r="70" spans="31:35">
      <c r="AE70" s="526"/>
      <c r="AF70" s="172" t="s">
        <v>312</v>
      </c>
      <c r="AG70" s="173">
        <v>57674</v>
      </c>
      <c r="AH70" s="174">
        <v>64821</v>
      </c>
      <c r="AI70" s="175">
        <v>122495</v>
      </c>
    </row>
    <row r="71" spans="31:35">
      <c r="AE71" s="526"/>
      <c r="AF71" s="172" t="s">
        <v>313</v>
      </c>
      <c r="AG71" s="173">
        <v>43867</v>
      </c>
      <c r="AH71" s="174">
        <v>48731</v>
      </c>
      <c r="AI71" s="175">
        <v>92598</v>
      </c>
    </row>
    <row r="72" spans="31:35">
      <c r="AE72" s="526"/>
      <c r="AF72" s="172" t="s">
        <v>314</v>
      </c>
      <c r="AG72" s="173">
        <v>32891</v>
      </c>
      <c r="AH72" s="174">
        <v>37071</v>
      </c>
      <c r="AI72" s="175">
        <v>69962</v>
      </c>
    </row>
    <row r="73" spans="31:35">
      <c r="AE73" s="526"/>
      <c r="AF73" s="172"/>
      <c r="AG73" s="173">
        <f>SUM(AG74:AG76)</f>
        <v>51549</v>
      </c>
      <c r="AH73" s="173">
        <f t="shared" ref="AH73:AI73" si="18">SUM(AH74:AH76)</f>
        <v>65446</v>
      </c>
      <c r="AI73" s="173">
        <f t="shared" si="18"/>
        <v>116995</v>
      </c>
    </row>
    <row r="74" spans="31:35">
      <c r="AE74" s="526"/>
      <c r="AF74" s="172" t="s">
        <v>315</v>
      </c>
      <c r="AG74" s="173">
        <v>23095</v>
      </c>
      <c r="AH74" s="174">
        <v>27647</v>
      </c>
      <c r="AI74" s="175">
        <v>50742</v>
      </c>
    </row>
    <row r="75" spans="31:35">
      <c r="AE75" s="526"/>
      <c r="AF75" s="172" t="s">
        <v>316</v>
      </c>
      <c r="AG75" s="173">
        <v>16204</v>
      </c>
      <c r="AH75" s="174">
        <v>20067</v>
      </c>
      <c r="AI75" s="175">
        <v>36271</v>
      </c>
    </row>
    <row r="76" spans="31:35">
      <c r="AE76" s="526"/>
      <c r="AF76" s="172" t="s">
        <v>317</v>
      </c>
      <c r="AG76" s="173">
        <v>12250</v>
      </c>
      <c r="AH76" s="174">
        <v>17732</v>
      </c>
      <c r="AI76" s="175">
        <v>29982</v>
      </c>
    </row>
    <row r="77" spans="31:35" ht="15.75" thickBot="1">
      <c r="AE77" s="508" t="s">
        <v>107</v>
      </c>
      <c r="AF77" s="509"/>
      <c r="AG77" s="176">
        <v>1833059</v>
      </c>
      <c r="AH77" s="177">
        <v>1934933</v>
      </c>
      <c r="AI77" s="178">
        <v>3767992</v>
      </c>
    </row>
    <row r="78" spans="31:35" ht="15.75" thickTop="1"/>
  </sheetData>
  <mergeCells count="22">
    <mergeCell ref="Q5:S5"/>
    <mergeCell ref="AE54:AI54"/>
    <mergeCell ref="AE56:AF57"/>
    <mergeCell ref="AG56:AH56"/>
    <mergeCell ref="AI56:AI57"/>
    <mergeCell ref="T5:U5"/>
    <mergeCell ref="AE77:AF77"/>
    <mergeCell ref="AJ5:AL5"/>
    <mergeCell ref="AM5:AN5"/>
    <mergeCell ref="B5:B6"/>
    <mergeCell ref="C5:E5"/>
    <mergeCell ref="F5:G5"/>
    <mergeCell ref="AD5:AF5"/>
    <mergeCell ref="B55:W63"/>
    <mergeCell ref="I5:K5"/>
    <mergeCell ref="L5:M5"/>
    <mergeCell ref="AG5:AH5"/>
    <mergeCell ref="W24:AA25"/>
    <mergeCell ref="B51:W53"/>
    <mergeCell ref="W5:Y5"/>
    <mergeCell ref="Z5:AA5"/>
    <mergeCell ref="AE58:AE76"/>
  </mergeCells>
  <hyperlinks>
    <hyperlink ref="A1" location="Indice!A1" display="Indice!A1" xr:uid="{00000000-0004-0000-0300-000000000000}"/>
    <hyperlink ref="S1" location="'Ficha_estructura por sexo y eda'!A1" display="ficha técnica" xr:uid="{00000000-0004-0000-0300-000001000000}"/>
  </hyperlinks>
  <pageMargins left="0.7" right="0.7" top="0.75" bottom="0.75" header="0.3" footer="0.3"/>
  <pageSetup paperSize="9" orientation="portrait" horizontalDpi="4294967294" verticalDpi="4294967294"/>
  <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tint="0.59999389629810485"/>
  </sheetPr>
  <dimension ref="A1:AD46"/>
  <sheetViews>
    <sheetView workbookViewId="0">
      <selection activeCell="G11" sqref="G11"/>
    </sheetView>
  </sheetViews>
  <sheetFormatPr defaultColWidth="11.42578125" defaultRowHeight="15"/>
  <cols>
    <col min="1" max="1" width="4.42578125" style="2" customWidth="1"/>
    <col min="2" max="2" width="39.28515625" bestFit="1" customWidth="1"/>
    <col min="3" max="3" width="81"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+'Estructura por sexo y edad'!B1</f>
        <v>Estructura por sexo y edad</v>
      </c>
      <c r="D4" s="2"/>
      <c r="E4" s="2"/>
      <c r="F4" s="2"/>
      <c r="G4" s="2"/>
      <c r="H4" s="2"/>
      <c r="I4" s="2"/>
      <c r="J4" s="2"/>
      <c r="K4" s="2"/>
      <c r="L4" s="2"/>
      <c r="M4" s="2"/>
      <c r="N4" s="2"/>
      <c r="O4" s="2"/>
      <c r="P4" s="2"/>
      <c r="Q4" s="2"/>
      <c r="R4" s="2"/>
      <c r="S4" s="2"/>
      <c r="T4" s="2"/>
      <c r="U4" s="2"/>
      <c r="V4" s="2"/>
      <c r="W4" s="2"/>
      <c r="X4" s="2"/>
      <c r="Y4" s="2"/>
      <c r="Z4" s="2"/>
      <c r="AA4" s="2"/>
      <c r="AB4" s="2"/>
      <c r="AC4" s="2"/>
      <c r="AD4" s="2"/>
    </row>
    <row r="5" spans="2:30" ht="66" customHeight="1">
      <c r="B5" s="11" t="s">
        <v>4</v>
      </c>
      <c r="C5" s="50" t="s">
        <v>140</v>
      </c>
      <c r="D5" s="2"/>
      <c r="E5" s="2"/>
      <c r="F5" s="2"/>
      <c r="G5" s="2"/>
      <c r="H5" s="2"/>
      <c r="I5" s="2"/>
      <c r="J5" s="2"/>
      <c r="K5" s="2"/>
      <c r="L5" s="2"/>
      <c r="M5" s="2"/>
      <c r="N5" s="2"/>
      <c r="O5" s="2"/>
      <c r="P5" s="2"/>
      <c r="Q5" s="2"/>
      <c r="R5" s="2"/>
      <c r="S5" s="2"/>
      <c r="T5" s="2"/>
      <c r="U5" s="2"/>
      <c r="V5" s="2"/>
      <c r="W5" s="2"/>
      <c r="X5" s="2"/>
      <c r="Y5" s="2"/>
      <c r="Z5" s="2"/>
      <c r="AA5" s="2"/>
      <c r="AB5" s="2"/>
      <c r="AC5" s="2"/>
      <c r="AD5" s="2"/>
    </row>
    <row r="6" spans="2:30" ht="109.5" customHeight="1">
      <c r="B6" s="11" t="s">
        <v>5</v>
      </c>
      <c r="C6" s="13"/>
      <c r="D6" s="2"/>
      <c r="E6" s="2"/>
      <c r="F6" s="2"/>
      <c r="G6" s="2"/>
      <c r="H6" s="2"/>
      <c r="I6" s="2"/>
      <c r="J6" s="2"/>
      <c r="K6" s="2"/>
      <c r="L6" s="2"/>
      <c r="M6" s="2"/>
      <c r="N6" s="2"/>
      <c r="O6" s="2"/>
      <c r="P6" s="2"/>
      <c r="Q6" s="2"/>
      <c r="R6" s="2"/>
      <c r="S6" s="2"/>
      <c r="T6" s="2"/>
      <c r="U6" s="2"/>
      <c r="V6" s="2"/>
      <c r="W6" s="2"/>
      <c r="X6" s="2"/>
      <c r="Y6" s="2"/>
      <c r="Z6" s="2"/>
      <c r="AA6" s="2"/>
      <c r="AB6" s="2"/>
      <c r="AC6" s="2"/>
      <c r="AD6" s="2"/>
    </row>
    <row r="7" spans="2:30">
      <c r="B7" s="11" t="s">
        <v>6</v>
      </c>
      <c r="C7" s="6" t="s">
        <v>141</v>
      </c>
      <c r="D7" s="2"/>
      <c r="E7" s="2"/>
      <c r="F7" s="2"/>
      <c r="G7" s="2"/>
      <c r="H7" s="2"/>
      <c r="I7" s="2"/>
      <c r="J7" s="2"/>
      <c r="K7" s="2"/>
      <c r="L7" s="2"/>
      <c r="M7" s="2"/>
      <c r="N7" s="2"/>
      <c r="O7" s="2"/>
      <c r="P7" s="2"/>
      <c r="Q7" s="2"/>
      <c r="R7" s="2"/>
      <c r="S7" s="2"/>
      <c r="T7" s="2"/>
      <c r="U7" s="2"/>
      <c r="V7" s="2"/>
      <c r="W7" s="2"/>
      <c r="X7" s="2"/>
      <c r="Y7" s="2"/>
      <c r="Z7" s="2"/>
      <c r="AA7" s="2"/>
      <c r="AB7" s="2"/>
      <c r="AC7" s="2"/>
      <c r="AD7" s="2"/>
    </row>
    <row r="8" spans="2:30">
      <c r="B8" s="11" t="s">
        <v>7</v>
      </c>
      <c r="C8" s="6" t="s">
        <v>142</v>
      </c>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8</v>
      </c>
      <c r="C9" s="6" t="s">
        <v>143</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11" t="s">
        <v>346</v>
      </c>
      <c r="C10" s="6" t="s">
        <v>341</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ht="60">
      <c r="B11" s="14" t="s">
        <v>9</v>
      </c>
      <c r="C11" s="15" t="s">
        <v>144</v>
      </c>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c r="B12" s="506" t="s">
        <v>10</v>
      </c>
      <c r="C12" s="507"/>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3" t="s">
        <v>11</v>
      </c>
      <c r="C13" s="4" t="s">
        <v>342</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12</v>
      </c>
      <c r="C14" s="6" t="s">
        <v>343</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13</v>
      </c>
      <c r="C15" s="6" t="s">
        <v>18</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5" t="s">
        <v>14</v>
      </c>
      <c r="C16" s="77">
        <v>22809280</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7" t="s">
        <v>15</v>
      </c>
      <c r="C17" s="8" t="s">
        <v>344</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row r="19" spans="2:30" s="2" customFormat="1"/>
    <row r="20" spans="2:30" s="2" customFormat="1"/>
    <row r="21" spans="2:30" s="2" customFormat="1"/>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2:C12"/>
  </mergeCells>
  <hyperlinks>
    <hyperlink ref="C4" location="'Estructura por sexo y edad'!A1" display="'Estructura por sexo y edad'!A1" xr:uid="{00000000-0004-0000-0400-000000000000}"/>
    <hyperlink ref="C17" r:id="rId1" xr:uid="{00000000-0004-0000-0400-000001000000}"/>
  </hyperlinks>
  <pageMargins left="0.7" right="0.7" top="0.75" bottom="0.75" header="0.3" footer="0.3"/>
  <pageSetup paperSize="9" orientation="portrait" horizontalDpi="0" verticalDpi="0"/>
  <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tint="0.79998168889431442"/>
  </sheetPr>
  <dimension ref="A1:W26"/>
  <sheetViews>
    <sheetView workbookViewId="0"/>
  </sheetViews>
  <sheetFormatPr defaultColWidth="11.42578125" defaultRowHeight="15"/>
  <cols>
    <col min="1" max="1" width="5" style="2" customWidth="1"/>
    <col min="2" max="2" width="11.42578125" style="2"/>
    <col min="3" max="3" width="18.7109375" style="2" bestFit="1" customWidth="1"/>
    <col min="4" max="4" width="8.140625" style="2" customWidth="1"/>
    <col min="5" max="5" width="11.42578125" style="2"/>
    <col min="6" max="7" width="12" style="2" customWidth="1"/>
    <col min="8" max="8" width="14.85546875" style="2" customWidth="1"/>
    <col min="9" max="9" width="7" style="2" bestFit="1" customWidth="1"/>
    <col min="10" max="10" width="13.140625" style="2" bestFit="1" customWidth="1"/>
    <col min="11" max="11" width="12.42578125" style="2" bestFit="1" customWidth="1"/>
    <col min="12" max="16384" width="11.42578125" style="2"/>
  </cols>
  <sheetData>
    <row r="1" spans="1:23" s="18" customFormat="1" ht="18.75">
      <c r="A1" s="65">
        <v>2</v>
      </c>
      <c r="B1" s="18" t="str">
        <f>+Indice!B5</f>
        <v>Tasa de crecimiento de la población (por mil habitantes)</v>
      </c>
      <c r="K1" s="52" t="s">
        <v>19</v>
      </c>
    </row>
    <row r="2" spans="1:23" s="18" customFormat="1" ht="18.75">
      <c r="A2" s="17"/>
      <c r="K2" s="25"/>
    </row>
    <row r="3" spans="1:23">
      <c r="E3" s="489" t="s">
        <v>0</v>
      </c>
      <c r="F3" s="491" t="s">
        <v>33</v>
      </c>
      <c r="G3" s="491"/>
      <c r="H3" s="491"/>
      <c r="I3" s="491"/>
      <c r="J3" s="491"/>
      <c r="K3" s="492"/>
    </row>
    <row r="4" spans="1:23">
      <c r="B4" s="179" t="s">
        <v>0</v>
      </c>
      <c r="C4" s="161" t="s">
        <v>38</v>
      </c>
      <c r="E4" s="536"/>
      <c r="F4" s="180" t="s">
        <v>23</v>
      </c>
      <c r="G4" s="180" t="s">
        <v>24</v>
      </c>
      <c r="H4" s="180" t="s">
        <v>25</v>
      </c>
      <c r="I4" s="180" t="s">
        <v>26</v>
      </c>
      <c r="J4" s="180" t="s">
        <v>28</v>
      </c>
      <c r="K4" s="181" t="s">
        <v>27</v>
      </c>
    </row>
    <row r="5" spans="1:23">
      <c r="B5" s="19" t="s">
        <v>147</v>
      </c>
      <c r="C5" s="182">
        <f>LN('Población total '!C6/'Población total '!C5)/1*1000</f>
        <v>12.766497802827143</v>
      </c>
      <c r="D5" s="26"/>
      <c r="E5" s="19" t="s">
        <v>147</v>
      </c>
      <c r="F5" s="185">
        <f>LN('Población total '!F7/'Población total '!F6)/1*1000</f>
        <v>11.515374189623607</v>
      </c>
      <c r="G5" s="185">
        <f>LN('Población total '!G7/'Población total '!G6)/1*1000</f>
        <v>16.004153562603118</v>
      </c>
      <c r="H5" s="185">
        <f>LN('Población total '!H7/'Población total '!H6)/1*1000</f>
        <v>17.489218570559675</v>
      </c>
      <c r="I5" s="185">
        <f>LN('Población total '!I7/'Población total '!I6)/1*1000</f>
        <v>7.8427016774741958</v>
      </c>
      <c r="J5" s="185">
        <f>LN('Población total '!J7/'Población total '!J6)/1*1000</f>
        <v>13.067380091481176</v>
      </c>
      <c r="K5" s="182">
        <f>LN('Población total '!K7/'Población total '!K6)/1*1000</f>
        <v>20.835778240963805</v>
      </c>
      <c r="L5" s="26"/>
      <c r="M5" s="26"/>
      <c r="N5" s="26"/>
      <c r="O5" s="26"/>
      <c r="P5" s="26"/>
      <c r="Q5" s="26"/>
      <c r="R5" s="26"/>
      <c r="S5" s="26"/>
      <c r="T5" s="26"/>
      <c r="U5" s="26"/>
      <c r="V5" s="26"/>
      <c r="W5" s="26"/>
    </row>
    <row r="6" spans="1:23">
      <c r="B6" s="20" t="s">
        <v>148</v>
      </c>
      <c r="C6" s="183">
        <f>LN('Población total '!C7/'Población total '!C6)/1*1000</f>
        <v>13.046506806741242</v>
      </c>
      <c r="D6" s="26"/>
      <c r="E6" s="20" t="s">
        <v>148</v>
      </c>
      <c r="F6" s="186">
        <f>LN('Población total '!F8/'Población total '!F7)/1*1000</f>
        <v>11.807947461401763</v>
      </c>
      <c r="G6" s="186">
        <f>LN('Población total '!G8/'Población total '!G7)/1*1000</f>
        <v>16.461277054071932</v>
      </c>
      <c r="H6" s="186">
        <f>LN('Población total '!H8/'Población total '!H7)/1*1000</f>
        <v>17.7789202668984</v>
      </c>
      <c r="I6" s="186">
        <f>LN('Población total '!I8/'Población total '!I7)/1*1000</f>
        <v>8.1185117393676407</v>
      </c>
      <c r="J6" s="186">
        <f>LN('Población total '!J8/'Población total '!J7)/1*1000</f>
        <v>13.285076654688412</v>
      </c>
      <c r="K6" s="183">
        <f>LN('Población total '!K8/'Población total '!K7)/1*1000</f>
        <v>20.786048299673762</v>
      </c>
      <c r="L6" s="26"/>
      <c r="M6" s="26"/>
      <c r="N6" s="26"/>
      <c r="O6" s="26"/>
      <c r="P6" s="26"/>
      <c r="Q6" s="26"/>
    </row>
    <row r="7" spans="1:23">
      <c r="B7" s="20" t="s">
        <v>149</v>
      </c>
      <c r="C7" s="183">
        <f>LN('Población total '!C8/'Población total '!C7)/1*1000</f>
        <v>12.965267198409732</v>
      </c>
      <c r="D7" s="26"/>
      <c r="E7" s="20" t="s">
        <v>149</v>
      </c>
      <c r="F7" s="186">
        <f>LN('Población total '!F9/'Población total '!F8)/1*1000</f>
        <v>11.678641010001803</v>
      </c>
      <c r="G7" s="186">
        <f>LN('Población total '!G9/'Población total '!G8)/1*1000</f>
        <v>16.409304859231479</v>
      </c>
      <c r="H7" s="186">
        <f>LN('Población total '!H9/'Población total '!H8)/1*1000</f>
        <v>17.586539386166763</v>
      </c>
      <c r="I7" s="186">
        <f>LN('Población total '!I9/'Población total '!I8)/1*1000</f>
        <v>8.2484657248376205</v>
      </c>
      <c r="J7" s="186">
        <f>LN('Población total '!J9/'Población total '!J8)/1*1000</f>
        <v>13.397306771229426</v>
      </c>
      <c r="K7" s="183">
        <f>LN('Población total '!K9/'Población total '!K8)/1*1000</f>
        <v>20.595396632365258</v>
      </c>
      <c r="L7" s="26"/>
      <c r="M7" s="26"/>
      <c r="N7" s="26"/>
      <c r="O7" s="26"/>
      <c r="P7" s="26"/>
      <c r="Q7" s="26"/>
    </row>
    <row r="8" spans="1:23">
      <c r="B8" s="20" t="s">
        <v>150</v>
      </c>
      <c r="C8" s="183">
        <f>LN('Población total '!C9/'Población total '!C8)/1*1000</f>
        <v>12.640524916458769</v>
      </c>
      <c r="D8" s="26"/>
      <c r="E8" s="20" t="s">
        <v>150</v>
      </c>
      <c r="F8" s="186">
        <f>LN('Población total '!F10/'Población total '!F9)/1*1000</f>
        <v>11.388951264816333</v>
      </c>
      <c r="G8" s="186">
        <f>LN('Población total '!G10/'Población total '!G9)/1*1000</f>
        <v>16.008229552631633</v>
      </c>
      <c r="H8" s="186">
        <f>LN('Población total '!H10/'Población total '!H9)/1*1000</f>
        <v>17.093807360871832</v>
      </c>
      <c r="I8" s="186">
        <f>LN('Población total '!I10/'Población total '!I9)/1*1000</f>
        <v>7.9760100640692437</v>
      </c>
      <c r="J8" s="186">
        <f>LN('Población total '!J10/'Población total '!J9)/1*1000</f>
        <v>13.105737339894901</v>
      </c>
      <c r="K8" s="183">
        <f>LN('Población total '!K10/'Población total '!K9)/1*1000</f>
        <v>19.983608677624208</v>
      </c>
      <c r="L8" s="26"/>
      <c r="M8" s="26"/>
      <c r="N8" s="26"/>
      <c r="O8" s="26"/>
      <c r="P8" s="26"/>
      <c r="Q8" s="26"/>
    </row>
    <row r="9" spans="1:23">
      <c r="B9" s="20" t="s">
        <v>151</v>
      </c>
      <c r="C9" s="183">
        <f>LN('Población total '!C10/'Población total '!C9)/1*1000</f>
        <v>12.307468384263505</v>
      </c>
      <c r="D9" s="26"/>
      <c r="E9" s="20" t="s">
        <v>151</v>
      </c>
      <c r="F9" s="186">
        <f>LN('Población total '!F11/'Población total '!F10)/1*1000</f>
        <v>11.147743842465864</v>
      </c>
      <c r="G9" s="186">
        <f>LN('Población total '!G11/'Población total '!G10)/1*1000</f>
        <v>15.641107331132893</v>
      </c>
      <c r="H9" s="186">
        <f>LN('Población total '!H11/'Población total '!H10)/1*1000</f>
        <v>16.677974808171466</v>
      </c>
      <c r="I9" s="186">
        <f>LN('Población total '!I11/'Población total '!I10)/1*1000</f>
        <v>7.5144150731246517</v>
      </c>
      <c r="J9" s="186">
        <f>LN('Población total '!J11/'Población total '!J10)/1*1000</f>
        <v>12.581030495047766</v>
      </c>
      <c r="K9" s="183">
        <f>LN('Población total '!K11/'Población total '!K10)/1*1000</f>
        <v>19.248859123697233</v>
      </c>
      <c r="L9" s="26"/>
      <c r="M9" s="26"/>
      <c r="N9" s="26"/>
      <c r="O9" s="26"/>
      <c r="P9" s="26"/>
      <c r="Q9" s="26"/>
    </row>
    <row r="10" spans="1:23">
      <c r="B10" s="21" t="s">
        <v>152</v>
      </c>
      <c r="C10" s="184">
        <f>LN('Población total '!C11/'Población total '!C10)/1*1000</f>
        <v>11.960936207080481</v>
      </c>
      <c r="D10" s="26"/>
      <c r="E10" s="21" t="s">
        <v>152</v>
      </c>
      <c r="F10" s="187">
        <f>LN('Población total '!F12/'Población total '!F11)/1*1000</f>
        <v>10.625832413520858</v>
      </c>
      <c r="G10" s="187">
        <f>LN('Población total '!G12/'Población total '!G11)/1*1000</f>
        <v>15.831150113999568</v>
      </c>
      <c r="H10" s="187">
        <f>LN('Población total '!H12/'Población total '!H11)/1*1000</f>
        <v>16.474627159957834</v>
      </c>
      <c r="I10" s="187">
        <f>LN('Población total '!I12/'Población total '!I11)/1*1000</f>
        <v>6.5339555229749351</v>
      </c>
      <c r="J10" s="187">
        <f>LN('Población total '!J12/'Población total '!J11)/1*1000</f>
        <v>12.584174063112965</v>
      </c>
      <c r="K10" s="184">
        <f>LN('Población total '!K12/'Población total '!K11)/1*1000</f>
        <v>19.739854691398634</v>
      </c>
      <c r="L10" s="26"/>
      <c r="M10" s="26"/>
      <c r="N10" s="26"/>
      <c r="O10" s="26"/>
      <c r="P10" s="26"/>
      <c r="Q10" s="26"/>
    </row>
    <row r="11" spans="1:23">
      <c r="B11" s="538" t="s">
        <v>146</v>
      </c>
      <c r="C11" s="538"/>
    </row>
    <row r="12" spans="1:23">
      <c r="B12" s="539"/>
      <c r="C12" s="539"/>
    </row>
    <row r="14" spans="1:23" s="24" customFormat="1" ht="12.75">
      <c r="B14" s="502" t="s">
        <v>427</v>
      </c>
      <c r="C14" s="502"/>
      <c r="D14" s="502"/>
      <c r="E14" s="502"/>
      <c r="F14" s="502"/>
      <c r="G14" s="502"/>
      <c r="H14" s="502"/>
      <c r="I14" s="502"/>
      <c r="J14" s="502"/>
      <c r="K14" s="502"/>
      <c r="L14" s="502"/>
    </row>
    <row r="15" spans="1:23" s="24" customFormat="1" ht="12.75">
      <c r="B15" s="502"/>
      <c r="C15" s="502"/>
      <c r="D15" s="502"/>
      <c r="E15" s="502"/>
      <c r="F15" s="502"/>
      <c r="G15" s="502"/>
      <c r="H15" s="502"/>
      <c r="I15" s="502"/>
      <c r="J15" s="502"/>
      <c r="K15" s="502"/>
      <c r="L15" s="502"/>
    </row>
    <row r="16" spans="1:23">
      <c r="B16" s="537"/>
      <c r="C16" s="537"/>
      <c r="D16" s="537"/>
      <c r="E16" s="537"/>
      <c r="F16" s="537"/>
      <c r="G16" s="537"/>
      <c r="H16" s="537"/>
      <c r="I16" s="537"/>
      <c r="J16" s="537"/>
      <c r="K16" s="537"/>
      <c r="L16" s="537"/>
    </row>
    <row r="17" spans="2:12" ht="15.75">
      <c r="B17" s="23" t="s">
        <v>1</v>
      </c>
      <c r="C17" s="33"/>
      <c r="D17" s="33"/>
      <c r="E17" s="33"/>
      <c r="F17" s="33"/>
      <c r="G17" s="33"/>
      <c r="H17" s="33"/>
      <c r="I17" s="33"/>
      <c r="J17" s="33"/>
      <c r="K17" s="33"/>
      <c r="L17" s="33"/>
    </row>
    <row r="18" spans="2:12" ht="15" customHeight="1">
      <c r="B18" s="517" t="s">
        <v>429</v>
      </c>
      <c r="C18" s="494"/>
      <c r="D18" s="494"/>
      <c r="E18" s="494"/>
      <c r="F18" s="494"/>
      <c r="G18" s="494"/>
      <c r="H18" s="494"/>
      <c r="I18" s="494"/>
      <c r="J18" s="494"/>
      <c r="K18" s="494"/>
      <c r="L18" s="495"/>
    </row>
    <row r="19" spans="2:12">
      <c r="B19" s="496"/>
      <c r="C19" s="497"/>
      <c r="D19" s="497"/>
      <c r="E19" s="497"/>
      <c r="F19" s="497"/>
      <c r="G19" s="497"/>
      <c r="H19" s="497"/>
      <c r="I19" s="497"/>
      <c r="J19" s="497"/>
      <c r="K19" s="497"/>
      <c r="L19" s="498"/>
    </row>
    <row r="20" spans="2:12">
      <c r="B20" s="496"/>
      <c r="C20" s="497"/>
      <c r="D20" s="497"/>
      <c r="E20" s="497"/>
      <c r="F20" s="497"/>
      <c r="G20" s="497"/>
      <c r="H20" s="497"/>
      <c r="I20" s="497"/>
      <c r="J20" s="497"/>
      <c r="K20" s="497"/>
      <c r="L20" s="498"/>
    </row>
    <row r="21" spans="2:12">
      <c r="B21" s="496"/>
      <c r="C21" s="497"/>
      <c r="D21" s="497"/>
      <c r="E21" s="497"/>
      <c r="F21" s="497"/>
      <c r="G21" s="497"/>
      <c r="H21" s="497"/>
      <c r="I21" s="497"/>
      <c r="J21" s="497"/>
      <c r="K21" s="497"/>
      <c r="L21" s="498"/>
    </row>
    <row r="22" spans="2:12">
      <c r="B22" s="496"/>
      <c r="C22" s="497"/>
      <c r="D22" s="497"/>
      <c r="E22" s="497"/>
      <c r="F22" s="497"/>
      <c r="G22" s="497"/>
      <c r="H22" s="497"/>
      <c r="I22" s="497"/>
      <c r="J22" s="497"/>
      <c r="K22" s="497"/>
      <c r="L22" s="498"/>
    </row>
    <row r="23" spans="2:12">
      <c r="B23" s="496"/>
      <c r="C23" s="497"/>
      <c r="D23" s="497"/>
      <c r="E23" s="497"/>
      <c r="F23" s="497"/>
      <c r="G23" s="497"/>
      <c r="H23" s="497"/>
      <c r="I23" s="497"/>
      <c r="J23" s="497"/>
      <c r="K23" s="497"/>
      <c r="L23" s="498"/>
    </row>
    <row r="24" spans="2:12">
      <c r="B24" s="496"/>
      <c r="C24" s="497"/>
      <c r="D24" s="497"/>
      <c r="E24" s="497"/>
      <c r="F24" s="497"/>
      <c r="G24" s="497"/>
      <c r="H24" s="497"/>
      <c r="I24" s="497"/>
      <c r="J24" s="497"/>
      <c r="K24" s="497"/>
      <c r="L24" s="498"/>
    </row>
    <row r="25" spans="2:12">
      <c r="B25" s="496"/>
      <c r="C25" s="497"/>
      <c r="D25" s="497"/>
      <c r="E25" s="497"/>
      <c r="F25" s="497"/>
      <c r="G25" s="497"/>
      <c r="H25" s="497"/>
      <c r="I25" s="497"/>
      <c r="J25" s="497"/>
      <c r="K25" s="497"/>
      <c r="L25" s="498"/>
    </row>
    <row r="26" spans="2:12">
      <c r="B26" s="499"/>
      <c r="C26" s="500"/>
      <c r="D26" s="500"/>
      <c r="E26" s="500"/>
      <c r="F26" s="500"/>
      <c r="G26" s="500"/>
      <c r="H26" s="500"/>
      <c r="I26" s="500"/>
      <c r="J26" s="500"/>
      <c r="K26" s="500"/>
      <c r="L26" s="501"/>
    </row>
  </sheetData>
  <mergeCells count="5">
    <mergeCell ref="E3:E4"/>
    <mergeCell ref="F3:K3"/>
    <mergeCell ref="B14:L16"/>
    <mergeCell ref="B11:C12"/>
    <mergeCell ref="B18:L26"/>
  </mergeCells>
  <hyperlinks>
    <hyperlink ref="A1" location="Indice!A1" display="Indice!A1" xr:uid="{00000000-0004-0000-0500-000000000000}"/>
    <hyperlink ref="K1" location="'Ficha_tasa de crecimiento de la'!A1" display="ficha técnica" xr:uid="{00000000-0004-0000-05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59999389629810485"/>
  </sheetPr>
  <dimension ref="A1:AD46"/>
  <sheetViews>
    <sheetView workbookViewId="0"/>
  </sheetViews>
  <sheetFormatPr defaultColWidth="11.42578125" defaultRowHeight="15"/>
  <cols>
    <col min="1" max="1" width="4.42578125" style="2" customWidth="1"/>
    <col min="2" max="2" width="39.28515625" bestFit="1" customWidth="1"/>
    <col min="3" max="3" width="81"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4" t="str">
        <f>+'Tasa de crecimiento de la pobla'!B1</f>
        <v>Tasa de crecimiento de la población (por mil habitantes)</v>
      </c>
      <c r="D4" s="2"/>
      <c r="E4" s="2"/>
      <c r="F4" s="2"/>
      <c r="G4" s="2"/>
      <c r="H4" s="2"/>
      <c r="I4" s="2"/>
      <c r="J4" s="2"/>
      <c r="K4" s="2"/>
      <c r="L4" s="2"/>
      <c r="M4" s="2"/>
      <c r="N4" s="2"/>
      <c r="O4" s="2"/>
      <c r="P4" s="2"/>
      <c r="Q4" s="2"/>
      <c r="R4" s="2"/>
      <c r="S4" s="2"/>
      <c r="T4" s="2"/>
      <c r="U4" s="2"/>
      <c r="V4" s="2"/>
      <c r="W4" s="2"/>
      <c r="X4" s="2"/>
      <c r="Y4" s="2"/>
      <c r="Z4" s="2"/>
      <c r="AA4" s="2"/>
      <c r="AB4" s="2"/>
      <c r="AC4" s="2"/>
      <c r="AD4" s="2"/>
    </row>
    <row r="5" spans="2:30" ht="94.5" customHeight="1">
      <c r="B5" s="11" t="s">
        <v>4</v>
      </c>
      <c r="C5" s="50" t="s">
        <v>275</v>
      </c>
      <c r="D5" s="2"/>
      <c r="E5" s="2"/>
      <c r="F5" s="2"/>
      <c r="G5" s="2"/>
      <c r="H5" s="2"/>
      <c r="I5" s="2"/>
      <c r="J5" s="2"/>
      <c r="K5" s="2"/>
      <c r="L5" s="2"/>
      <c r="M5" s="2"/>
      <c r="N5" s="2"/>
      <c r="O5" s="2"/>
      <c r="P5" s="2"/>
      <c r="Q5" s="2"/>
      <c r="R5" s="2"/>
      <c r="S5" s="2"/>
      <c r="T5" s="2"/>
      <c r="U5" s="2"/>
      <c r="V5" s="2"/>
      <c r="W5" s="2"/>
      <c r="X5" s="2"/>
      <c r="Y5" s="2"/>
      <c r="Z5" s="2"/>
      <c r="AA5" s="2"/>
      <c r="AB5" s="2"/>
      <c r="AC5" s="2"/>
      <c r="AD5" s="2"/>
    </row>
    <row r="6" spans="2:30" ht="167.25" customHeight="1">
      <c r="B6" s="11" t="s">
        <v>5</v>
      </c>
      <c r="C6" s="119" t="s">
        <v>276</v>
      </c>
      <c r="D6" s="2"/>
      <c r="E6" s="2"/>
      <c r="F6" s="2"/>
      <c r="G6" s="2"/>
      <c r="H6" s="2"/>
      <c r="I6" s="2"/>
      <c r="J6" s="2"/>
      <c r="K6" s="2"/>
      <c r="L6" s="2"/>
      <c r="M6" s="2"/>
      <c r="N6" s="2"/>
      <c r="O6" s="2"/>
      <c r="P6" s="2"/>
      <c r="Q6" s="2"/>
      <c r="R6" s="2"/>
      <c r="S6" s="2"/>
      <c r="T6" s="2"/>
      <c r="U6" s="2"/>
      <c r="V6" s="2"/>
      <c r="W6" s="2"/>
      <c r="X6" s="2"/>
      <c r="Y6" s="2"/>
      <c r="Z6" s="2"/>
      <c r="AA6" s="2"/>
      <c r="AB6" s="2"/>
      <c r="AC6" s="2"/>
      <c r="AD6" s="2"/>
    </row>
    <row r="7" spans="2:30">
      <c r="B7" s="11" t="s">
        <v>6</v>
      </c>
      <c r="C7" s="6" t="s">
        <v>277</v>
      </c>
      <c r="D7" s="2"/>
      <c r="E7" s="2"/>
      <c r="F7" s="2"/>
      <c r="G7" s="2"/>
      <c r="H7" s="2"/>
      <c r="I7" s="2"/>
      <c r="J7" s="2"/>
      <c r="K7" s="2"/>
      <c r="L7" s="2"/>
      <c r="M7" s="2"/>
      <c r="N7" s="2"/>
      <c r="O7" s="2"/>
      <c r="P7" s="2"/>
      <c r="Q7" s="2"/>
      <c r="R7" s="2"/>
      <c r="S7" s="2"/>
      <c r="T7" s="2"/>
      <c r="U7" s="2"/>
      <c r="V7" s="2"/>
      <c r="W7" s="2"/>
      <c r="X7" s="2"/>
      <c r="Y7" s="2"/>
      <c r="Z7" s="2"/>
      <c r="AA7" s="2"/>
      <c r="AB7" s="2"/>
      <c r="AC7" s="2"/>
      <c r="AD7" s="2"/>
    </row>
    <row r="8" spans="2:30">
      <c r="B8" s="11" t="s">
        <v>7</v>
      </c>
      <c r="C8" s="6" t="s">
        <v>153</v>
      </c>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8</v>
      </c>
      <c r="C9" s="6" t="s">
        <v>102</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11" t="s">
        <v>346</v>
      </c>
      <c r="C10" s="6" t="s">
        <v>341</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14" t="s">
        <v>9</v>
      </c>
      <c r="C11" s="15"/>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c r="B12" s="506" t="s">
        <v>10</v>
      </c>
      <c r="C12" s="507"/>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3" t="s">
        <v>11</v>
      </c>
      <c r="C13" s="4" t="s">
        <v>342</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12</v>
      </c>
      <c r="C14" s="6" t="s">
        <v>343</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13</v>
      </c>
      <c r="C15" s="6" t="s">
        <v>18</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5" t="s">
        <v>14</v>
      </c>
      <c r="C16" s="77">
        <v>22809280</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7" t="s">
        <v>15</v>
      </c>
      <c r="C17" s="8" t="s">
        <v>344</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row r="19" spans="2:30" s="2" customFormat="1"/>
    <row r="20" spans="2:30" s="2" customFormat="1"/>
    <row r="21" spans="2:30" s="2" customFormat="1"/>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2:C12"/>
  </mergeCells>
  <hyperlinks>
    <hyperlink ref="C4" location="'Tasa de crecimiento de la pobla'!A1" display="'Tasa de crecimiento de la pobla'!A1" xr:uid="{00000000-0004-0000-0600-000000000000}"/>
    <hyperlink ref="C17" r:id="rId1" xr:uid="{00000000-0004-0000-0600-000001000000}"/>
  </hyperlinks>
  <pageMargins left="0.7" right="0.7" top="0.75" bottom="0.75" header="0.3" footer="0.3"/>
  <pageSetup paperSize="9" orientation="portrait" horizontalDpi="0" verticalDpi="0"/>
  <drawing r:id="rId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79998168889431442"/>
  </sheetPr>
  <dimension ref="A1:R27"/>
  <sheetViews>
    <sheetView workbookViewId="0">
      <selection activeCell="G29" sqref="G29"/>
    </sheetView>
  </sheetViews>
  <sheetFormatPr defaultColWidth="11.42578125" defaultRowHeight="15"/>
  <cols>
    <col min="1" max="1" width="5" style="2" customWidth="1"/>
    <col min="2" max="2" width="11.42578125" style="2"/>
    <col min="3" max="3" width="24.7109375" style="2" customWidth="1"/>
    <col min="4" max="4" width="13.42578125" style="2" customWidth="1"/>
    <col min="5" max="5" width="15.28515625" style="2" customWidth="1"/>
    <col min="6" max="8" width="11.42578125" style="2"/>
    <col min="9" max="9" width="14.7109375" style="2" customWidth="1"/>
    <col min="10" max="10" width="11.42578125" style="2"/>
    <col min="11" max="11" width="13.7109375" style="2" customWidth="1"/>
    <col min="12" max="12" width="14.85546875" style="2" customWidth="1"/>
    <col min="13" max="18" width="6.140625" style="2" customWidth="1"/>
    <col min="19" max="16384" width="11.42578125" style="2"/>
  </cols>
  <sheetData>
    <row r="1" spans="1:18" s="18" customFormat="1" ht="18.75">
      <c r="A1" s="65">
        <v>3</v>
      </c>
      <c r="B1" s="18" t="str">
        <f>+Indice!B6</f>
        <v>Densidad de población</v>
      </c>
      <c r="I1" s="64" t="s">
        <v>19</v>
      </c>
    </row>
    <row r="2" spans="1:18" s="18" customFormat="1" ht="18.75">
      <c r="A2" s="65"/>
      <c r="I2" s="64"/>
    </row>
    <row r="3" spans="1:18" s="18" customFormat="1" ht="12.75" customHeight="1">
      <c r="A3" s="17"/>
      <c r="F3" s="489" t="s">
        <v>0</v>
      </c>
      <c r="G3" s="491" t="s">
        <v>33</v>
      </c>
      <c r="H3" s="491"/>
      <c r="I3" s="491"/>
      <c r="J3" s="491"/>
      <c r="K3" s="491"/>
      <c r="L3" s="492"/>
    </row>
    <row r="4" spans="1:18">
      <c r="B4" s="57" t="s">
        <v>0</v>
      </c>
      <c r="C4" s="51" t="s">
        <v>154</v>
      </c>
      <c r="D4" s="55"/>
      <c r="E4" s="55"/>
      <c r="F4" s="490"/>
      <c r="G4" s="44" t="s">
        <v>23</v>
      </c>
      <c r="H4" s="44" t="s">
        <v>24</v>
      </c>
      <c r="I4" s="44" t="s">
        <v>25</v>
      </c>
      <c r="J4" s="44" t="s">
        <v>26</v>
      </c>
      <c r="K4" s="44" t="s">
        <v>28</v>
      </c>
      <c r="L4" s="45" t="s">
        <v>27</v>
      </c>
    </row>
    <row r="5" spans="1:18">
      <c r="B5" s="19">
        <v>2010</v>
      </c>
      <c r="C5" s="182">
        <v>88.634492506412585</v>
      </c>
      <c r="D5" s="199">
        <f>+(C6-C5)/C5*100</f>
        <v>1.2848337433561496</v>
      </c>
      <c r="E5" s="43"/>
      <c r="F5" s="20">
        <v>2010</v>
      </c>
      <c r="G5" s="186">
        <v>332.85047831587565</v>
      </c>
      <c r="H5" s="186">
        <v>33.107972444513614</v>
      </c>
      <c r="I5" s="186">
        <v>65.793935233916557</v>
      </c>
      <c r="J5" s="186">
        <v>36.160603009856914</v>
      </c>
      <c r="K5" s="186">
        <v>44.142385770544607</v>
      </c>
      <c r="L5" s="183">
        <v>35.485273534266319</v>
      </c>
      <c r="M5" s="198">
        <f>(G6-G5)/G5*100</f>
        <v>1.1581931342479999</v>
      </c>
      <c r="N5" s="198">
        <f t="shared" ref="N5:Q5" si="0">(H6-H5)/H5*100</f>
        <v>1.613290596896769</v>
      </c>
      <c r="O5" s="198">
        <f t="shared" si="0"/>
        <v>1.7643050444872892</v>
      </c>
      <c r="P5" s="198">
        <f t="shared" si="0"/>
        <v>0.78735362182666346</v>
      </c>
      <c r="Q5" s="198">
        <f t="shared" si="0"/>
        <v>1.315313141064314</v>
      </c>
      <c r="R5" s="198">
        <f>(L6-L5)/L5*100</f>
        <v>2.1054358525647983</v>
      </c>
    </row>
    <row r="6" spans="1:18">
      <c r="B6" s="20">
        <v>2011</v>
      </c>
      <c r="C6" s="183">
        <v>89.773298374387451</v>
      </c>
      <c r="D6" s="199">
        <f t="shared" ref="D6:D10" si="1">+(C7-C6)/C6*100</f>
        <v>1.3131983797556959</v>
      </c>
      <c r="E6" s="43"/>
      <c r="F6" s="20">
        <v>2011</v>
      </c>
      <c r="G6" s="186">
        <v>336.70552970304175</v>
      </c>
      <c r="H6" s="186">
        <v>33.642100250784125</v>
      </c>
      <c r="I6" s="186">
        <v>66.954740952215246</v>
      </c>
      <c r="J6" s="186">
        <v>36.445314827329383</v>
      </c>
      <c r="K6" s="186">
        <v>44.722996371363884</v>
      </c>
      <c r="L6" s="183">
        <v>36.23239320563745</v>
      </c>
      <c r="M6" s="198">
        <f t="shared" ref="M6:M10" si="2">(G7-G6)/G6*100</f>
        <v>1.1877936477288258</v>
      </c>
      <c r="N6" s="198">
        <f t="shared" ref="N6:N10" si="3">(H7-H6)/H6*100</f>
        <v>1.6597510373443898</v>
      </c>
      <c r="O6" s="198">
        <f t="shared" ref="O6:O10" si="4">(I7-I6)/I6*100</f>
        <v>1.7937906070879222</v>
      </c>
      <c r="P6" s="198">
        <f t="shared" ref="P6:P10" si="5">(J7-J6)/J6*100</f>
        <v>0.81515562192660873</v>
      </c>
      <c r="Q6" s="198">
        <f t="shared" ref="Q6:Q10" si="6">(K7-K6)/K6*100</f>
        <v>1.3373715374668245</v>
      </c>
      <c r="R6" s="198">
        <f t="shared" ref="R6:R10" si="7">(L7-L6)/L6*100</f>
        <v>2.1003582814891661</v>
      </c>
    </row>
    <row r="7" spans="1:18">
      <c r="B7" s="20">
        <v>2012</v>
      </c>
      <c r="C7" s="183">
        <v>90.952199874093154</v>
      </c>
      <c r="D7" s="199">
        <f t="shared" si="1"/>
        <v>1.304968069518629</v>
      </c>
      <c r="E7" s="43"/>
      <c r="F7" s="20">
        <v>2012</v>
      </c>
      <c r="G7" s="186">
        <v>340.70489659640617</v>
      </c>
      <c r="H7" s="186">
        <v>34.200475358680954</v>
      </c>
      <c r="I7" s="186">
        <v>68.155768806416134</v>
      </c>
      <c r="J7" s="186">
        <v>36.742400860073211</v>
      </c>
      <c r="K7" s="186">
        <v>45.321108995536825</v>
      </c>
      <c r="L7" s="183">
        <v>36.993403276913774</v>
      </c>
      <c r="M7" s="198">
        <f t="shared" si="2"/>
        <v>1.1747102591087628</v>
      </c>
      <c r="N7" s="198">
        <f t="shared" si="3"/>
        <v>1.6544676942506955</v>
      </c>
      <c r="O7" s="198">
        <f t="shared" si="4"/>
        <v>1.774209311591739</v>
      </c>
      <c r="P7" s="198">
        <f t="shared" si="5"/>
        <v>0.82825780451747322</v>
      </c>
      <c r="Q7" s="198">
        <f t="shared" si="6"/>
        <v>1.3487452807107629</v>
      </c>
      <c r="R7" s="198">
        <f t="shared" si="7"/>
        <v>2.0808945334069628</v>
      </c>
    </row>
    <row r="8" spans="1:18">
      <c r="B8" s="20">
        <v>2013</v>
      </c>
      <c r="C8" s="183">
        <v>92.139097040974832</v>
      </c>
      <c r="D8" s="199">
        <f t="shared" si="1"/>
        <v>1.2720754041234372</v>
      </c>
      <c r="E8" s="43"/>
      <c r="F8" s="20">
        <v>2013</v>
      </c>
      <c r="G8" s="186">
        <v>344.70719197001006</v>
      </c>
      <c r="H8" s="186">
        <v>34.7663111747705</v>
      </c>
      <c r="I8" s="186">
        <v>69.364994802966507</v>
      </c>
      <c r="J8" s="186">
        <v>37.046722662763862</v>
      </c>
      <c r="K8" s="186">
        <v>45.932375314279909</v>
      </c>
      <c r="L8" s="183">
        <v>37.763196983424265</v>
      </c>
      <c r="M8" s="198">
        <f t="shared" si="2"/>
        <v>1.1454052279630353</v>
      </c>
      <c r="N8" s="198">
        <f t="shared" si="3"/>
        <v>1.613704772500107</v>
      </c>
      <c r="O8" s="198">
        <f t="shared" si="4"/>
        <v>1.7240742519039485</v>
      </c>
      <c r="P8" s="198">
        <f t="shared" si="5"/>
        <v>0.80079031691934943</v>
      </c>
      <c r="Q8" s="198">
        <f t="shared" si="6"/>
        <v>1.3191993922310696</v>
      </c>
      <c r="R8" s="198">
        <f t="shared" si="7"/>
        <v>2.0184617714753954</v>
      </c>
    </row>
    <row r="9" spans="1:18">
      <c r="B9" s="20">
        <v>2014</v>
      </c>
      <c r="C9" s="183">
        <v>93.311175832014499</v>
      </c>
      <c r="D9" s="199">
        <f t="shared" si="1"/>
        <v>1.2383516941438049</v>
      </c>
      <c r="E9" s="43"/>
      <c r="F9" s="20">
        <v>2014</v>
      </c>
      <c r="G9" s="186">
        <v>348.65548616799913</v>
      </c>
      <c r="H9" s="186">
        <v>35.32733679742001</v>
      </c>
      <c r="I9" s="186">
        <v>70.560898818198964</v>
      </c>
      <c r="J9" s="186">
        <v>37.343389230583242</v>
      </c>
      <c r="K9" s="186">
        <v>46.538314930263184</v>
      </c>
      <c r="L9" s="183">
        <v>38.525432678221634</v>
      </c>
      <c r="M9" s="198">
        <f t="shared" si="2"/>
        <v>1.1210111476202995</v>
      </c>
      <c r="N9" s="198">
        <f t="shared" si="3"/>
        <v>1.5764069703142074</v>
      </c>
      <c r="O9" s="198">
        <f t="shared" si="4"/>
        <v>1.6817828641139854</v>
      </c>
      <c r="P9" s="198">
        <f t="shared" si="5"/>
        <v>0.75427191418261508</v>
      </c>
      <c r="Q9" s="198">
        <f t="shared" si="6"/>
        <v>1.2660504598192501</v>
      </c>
      <c r="R9" s="198">
        <f t="shared" si="7"/>
        <v>1.9435312831389131</v>
      </c>
    </row>
    <row r="10" spans="1:18">
      <c r="B10" s="20">
        <v>2015</v>
      </c>
      <c r="C10" s="183">
        <v>94.466696358755755</v>
      </c>
      <c r="D10" s="199">
        <f t="shared" si="1"/>
        <v>1.203275425595695</v>
      </c>
      <c r="E10" s="43"/>
      <c r="F10" s="20">
        <v>2015</v>
      </c>
      <c r="G10" s="186">
        <v>352.56395303473215</v>
      </c>
      <c r="H10" s="186">
        <v>35.884239397120915</v>
      </c>
      <c r="I10" s="186">
        <v>71.747579923288242</v>
      </c>
      <c r="J10" s="186">
        <v>37.625059927353426</v>
      </c>
      <c r="K10" s="186">
        <v>47.127513480429911</v>
      </c>
      <c r="L10" s="183">
        <v>39.274186514287493</v>
      </c>
      <c r="M10" s="198">
        <f t="shared" si="2"/>
        <v>1.0682487060541808</v>
      </c>
      <c r="N10" s="198">
        <f t="shared" si="3"/>
        <v>1.595712667764573</v>
      </c>
      <c r="O10" s="198">
        <f t="shared" si="4"/>
        <v>1.6611082148442819</v>
      </c>
      <c r="P10" s="198">
        <f t="shared" si="5"/>
        <v>0.65553483783038224</v>
      </c>
      <c r="Q10" s="198">
        <f t="shared" si="6"/>
        <v>1.2663687970419084</v>
      </c>
      <c r="R10" s="198">
        <f t="shared" si="7"/>
        <v>1.9935973952685155</v>
      </c>
    </row>
    <row r="11" spans="1:18">
      <c r="B11" s="21">
        <v>2016</v>
      </c>
      <c r="C11" s="184">
        <v>95.603390901412766</v>
      </c>
      <c r="D11" s="43"/>
      <c r="E11" s="43"/>
      <c r="F11" s="21">
        <v>2016</v>
      </c>
      <c r="G11" s="187">
        <v>356.33021290103915</v>
      </c>
      <c r="H11" s="187">
        <v>36.456848750911739</v>
      </c>
      <c r="I11" s="187">
        <v>72.93938486734595</v>
      </c>
      <c r="J11" s="187">
        <v>37.871705302931787</v>
      </c>
      <c r="K11" s="187">
        <v>47.724321605967795</v>
      </c>
      <c r="L11" s="184">
        <v>40.057155673649227</v>
      </c>
      <c r="M11" s="26"/>
    </row>
    <row r="12" spans="1:18" ht="22.5" customHeight="1">
      <c r="B12" s="503" t="s">
        <v>155</v>
      </c>
      <c r="C12" s="503"/>
    </row>
    <row r="13" spans="1:18">
      <c r="B13" s="540"/>
      <c r="C13" s="540"/>
    </row>
    <row r="15" spans="1:18" s="24" customFormat="1" ht="12.75" customHeight="1">
      <c r="B15" s="502" t="s">
        <v>427</v>
      </c>
      <c r="C15" s="502"/>
      <c r="D15" s="502"/>
      <c r="E15" s="502"/>
      <c r="F15" s="502"/>
      <c r="G15" s="502"/>
      <c r="H15" s="502"/>
      <c r="I15" s="502"/>
      <c r="J15" s="502"/>
      <c r="K15" s="502"/>
      <c r="L15" s="502"/>
    </row>
    <row r="16" spans="1:18" s="24" customFormat="1" ht="12.75">
      <c r="B16" s="502"/>
      <c r="C16" s="502"/>
      <c r="D16" s="502"/>
      <c r="E16" s="502"/>
      <c r="F16" s="502"/>
      <c r="G16" s="502"/>
      <c r="H16" s="502"/>
      <c r="I16" s="502"/>
      <c r="J16" s="502"/>
      <c r="K16" s="502"/>
      <c r="L16" s="502"/>
    </row>
    <row r="17" spans="2:12">
      <c r="B17" s="502"/>
      <c r="C17" s="502"/>
      <c r="D17" s="502"/>
      <c r="E17" s="502"/>
      <c r="F17" s="502"/>
      <c r="G17" s="502"/>
      <c r="H17" s="502"/>
      <c r="I17" s="502"/>
      <c r="J17" s="502"/>
      <c r="K17" s="502"/>
      <c r="L17" s="502"/>
    </row>
    <row r="18" spans="2:12" ht="15.75">
      <c r="B18" s="23" t="s">
        <v>1</v>
      </c>
      <c r="C18" s="33"/>
      <c r="D18" s="33"/>
      <c r="E18" s="33"/>
    </row>
    <row r="19" spans="2:12" ht="15" customHeight="1">
      <c r="B19" s="517" t="s">
        <v>430</v>
      </c>
      <c r="C19" s="494"/>
      <c r="D19" s="494"/>
      <c r="E19" s="494"/>
      <c r="F19" s="494"/>
      <c r="G19" s="494"/>
      <c r="H19" s="494"/>
      <c r="I19" s="494"/>
      <c r="J19" s="494"/>
      <c r="K19" s="494"/>
      <c r="L19" s="495"/>
    </row>
    <row r="20" spans="2:12">
      <c r="B20" s="496"/>
      <c r="C20" s="497"/>
      <c r="D20" s="497"/>
      <c r="E20" s="497"/>
      <c r="F20" s="497"/>
      <c r="G20" s="497"/>
      <c r="H20" s="497"/>
      <c r="I20" s="497"/>
      <c r="J20" s="497"/>
      <c r="K20" s="497"/>
      <c r="L20" s="498"/>
    </row>
    <row r="21" spans="2:12">
      <c r="B21" s="496"/>
      <c r="C21" s="497"/>
      <c r="D21" s="497"/>
      <c r="E21" s="497"/>
      <c r="F21" s="497"/>
      <c r="G21" s="497"/>
      <c r="H21" s="497"/>
      <c r="I21" s="497"/>
      <c r="J21" s="497"/>
      <c r="K21" s="497"/>
      <c r="L21" s="498"/>
    </row>
    <row r="22" spans="2:12">
      <c r="B22" s="496"/>
      <c r="C22" s="497"/>
      <c r="D22" s="497"/>
      <c r="E22" s="497"/>
      <c r="F22" s="497"/>
      <c r="G22" s="497"/>
      <c r="H22" s="497"/>
      <c r="I22" s="497"/>
      <c r="J22" s="497"/>
      <c r="K22" s="497"/>
      <c r="L22" s="498"/>
    </row>
    <row r="23" spans="2:12">
      <c r="B23" s="496"/>
      <c r="C23" s="497"/>
      <c r="D23" s="497"/>
      <c r="E23" s="497"/>
      <c r="F23" s="497"/>
      <c r="G23" s="497"/>
      <c r="H23" s="497"/>
      <c r="I23" s="497"/>
      <c r="J23" s="497"/>
      <c r="K23" s="497"/>
      <c r="L23" s="498"/>
    </row>
    <row r="24" spans="2:12">
      <c r="B24" s="496"/>
      <c r="C24" s="497"/>
      <c r="D24" s="497"/>
      <c r="E24" s="497"/>
      <c r="F24" s="497"/>
      <c r="G24" s="497"/>
      <c r="H24" s="497"/>
      <c r="I24" s="497"/>
      <c r="J24" s="497"/>
      <c r="K24" s="497"/>
      <c r="L24" s="498"/>
    </row>
    <row r="25" spans="2:12">
      <c r="B25" s="496"/>
      <c r="C25" s="497"/>
      <c r="D25" s="497"/>
      <c r="E25" s="497"/>
      <c r="F25" s="497"/>
      <c r="G25" s="497"/>
      <c r="H25" s="497"/>
      <c r="I25" s="497"/>
      <c r="J25" s="497"/>
      <c r="K25" s="497"/>
      <c r="L25" s="498"/>
    </row>
    <row r="26" spans="2:12">
      <c r="B26" s="496"/>
      <c r="C26" s="497"/>
      <c r="D26" s="497"/>
      <c r="E26" s="497"/>
      <c r="F26" s="497"/>
      <c r="G26" s="497"/>
      <c r="H26" s="497"/>
      <c r="I26" s="497"/>
      <c r="J26" s="497"/>
      <c r="K26" s="497"/>
      <c r="L26" s="498"/>
    </row>
    <row r="27" spans="2:12">
      <c r="B27" s="499"/>
      <c r="C27" s="500"/>
      <c r="D27" s="500"/>
      <c r="E27" s="500"/>
      <c r="F27" s="500"/>
      <c r="G27" s="500"/>
      <c r="H27" s="500"/>
      <c r="I27" s="500"/>
      <c r="J27" s="500"/>
      <c r="K27" s="500"/>
      <c r="L27" s="501"/>
    </row>
  </sheetData>
  <mergeCells count="5">
    <mergeCell ref="F3:F4"/>
    <mergeCell ref="G3:L3"/>
    <mergeCell ref="B12:C13"/>
    <mergeCell ref="B19:L27"/>
    <mergeCell ref="B15:L17"/>
  </mergeCells>
  <hyperlinks>
    <hyperlink ref="A1" location="Indice!A1" display="Indice!A1" xr:uid="{00000000-0004-0000-0700-000000000000}"/>
    <hyperlink ref="I1" location="'Ficha_densidad de población'!A1" display="ficha técnica" xr:uid="{00000000-0004-0000-07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59999389629810485"/>
  </sheetPr>
  <dimension ref="A1:AD46"/>
  <sheetViews>
    <sheetView workbookViewId="0">
      <selection activeCell="C13" sqref="C13:C17"/>
    </sheetView>
  </sheetViews>
  <sheetFormatPr defaultColWidth="11.42578125" defaultRowHeight="15"/>
  <cols>
    <col min="1" max="1" width="4.42578125" style="2" customWidth="1"/>
    <col min="2" max="2" width="34.28515625" customWidth="1"/>
    <col min="3" max="3" width="81"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+'Densidad de población'!B1</f>
        <v>Densidad de población</v>
      </c>
      <c r="D4" s="2"/>
      <c r="E4" s="2"/>
      <c r="F4" s="2"/>
      <c r="G4" s="2"/>
      <c r="H4" s="2"/>
      <c r="I4" s="2"/>
      <c r="J4" s="2"/>
      <c r="K4" s="2"/>
      <c r="L4" s="2"/>
      <c r="M4" s="2"/>
      <c r="N4" s="2"/>
      <c r="O4" s="2"/>
      <c r="P4" s="2"/>
      <c r="Q4" s="2"/>
      <c r="R4" s="2"/>
      <c r="S4" s="2"/>
      <c r="T4" s="2"/>
      <c r="U4" s="2"/>
      <c r="V4" s="2"/>
      <c r="W4" s="2"/>
      <c r="X4" s="2"/>
      <c r="Y4" s="2"/>
      <c r="Z4" s="2"/>
      <c r="AA4" s="2"/>
      <c r="AB4" s="2"/>
      <c r="AC4" s="2"/>
      <c r="AD4" s="2"/>
    </row>
    <row r="5" spans="2:30" ht="55.5" customHeight="1">
      <c r="B5" s="11" t="s">
        <v>4</v>
      </c>
      <c r="C5" s="50" t="s">
        <v>278</v>
      </c>
      <c r="D5" s="2"/>
      <c r="E5" s="2"/>
      <c r="F5" s="2"/>
      <c r="G5" s="2"/>
      <c r="H5" s="2"/>
      <c r="I5" s="2"/>
      <c r="J5" s="2"/>
      <c r="K5" s="2"/>
      <c r="L5" s="2"/>
      <c r="M5" s="2"/>
      <c r="N5" s="2"/>
      <c r="O5" s="2"/>
      <c r="P5" s="2"/>
      <c r="Q5" s="2"/>
      <c r="R5" s="2"/>
      <c r="S5" s="2"/>
      <c r="T5" s="2"/>
      <c r="U5" s="2"/>
      <c r="V5" s="2"/>
      <c r="W5" s="2"/>
      <c r="X5" s="2"/>
      <c r="Y5" s="2"/>
      <c r="Z5" s="2"/>
      <c r="AA5" s="2"/>
      <c r="AB5" s="2"/>
      <c r="AC5" s="2"/>
      <c r="AD5" s="2"/>
    </row>
    <row r="6" spans="2:30" ht="120" customHeight="1">
      <c r="B6" s="11" t="s">
        <v>5</v>
      </c>
      <c r="C6" s="13"/>
      <c r="D6" s="2"/>
      <c r="E6" s="2"/>
      <c r="F6" s="2"/>
      <c r="G6" s="2"/>
      <c r="H6" s="2"/>
      <c r="I6" s="2"/>
      <c r="J6" s="2"/>
      <c r="K6" s="2"/>
      <c r="L6" s="2"/>
      <c r="M6" s="2"/>
      <c r="N6" s="2"/>
      <c r="O6" s="2"/>
      <c r="P6" s="2"/>
      <c r="Q6" s="2"/>
      <c r="R6" s="2"/>
      <c r="S6" s="2"/>
      <c r="T6" s="2"/>
      <c r="U6" s="2"/>
      <c r="V6" s="2"/>
      <c r="W6" s="2"/>
      <c r="X6" s="2"/>
      <c r="Y6" s="2"/>
      <c r="Z6" s="2"/>
      <c r="AA6" s="2"/>
      <c r="AB6" s="2"/>
      <c r="AC6" s="2"/>
      <c r="AD6" s="2"/>
    </row>
    <row r="7" spans="2:30">
      <c r="B7" s="11" t="s">
        <v>6</v>
      </c>
      <c r="C7" s="6" t="s">
        <v>156</v>
      </c>
      <c r="D7" s="2"/>
      <c r="E7" s="2"/>
      <c r="F7" s="2"/>
      <c r="G7" s="2"/>
      <c r="H7" s="2"/>
      <c r="I7" s="2"/>
      <c r="J7" s="2"/>
      <c r="K7" s="2"/>
      <c r="L7" s="2"/>
      <c r="M7" s="2"/>
      <c r="N7" s="2"/>
      <c r="O7" s="2"/>
      <c r="P7" s="2"/>
      <c r="Q7" s="2"/>
      <c r="R7" s="2"/>
      <c r="S7" s="2"/>
      <c r="T7" s="2"/>
      <c r="U7" s="2"/>
      <c r="V7" s="2"/>
      <c r="W7" s="2"/>
      <c r="X7" s="2"/>
      <c r="Y7" s="2"/>
      <c r="Z7" s="2"/>
      <c r="AA7" s="2"/>
      <c r="AB7" s="2"/>
      <c r="AC7" s="2"/>
      <c r="AD7" s="2"/>
    </row>
    <row r="8" spans="2:30">
      <c r="B8" s="11" t="s">
        <v>7</v>
      </c>
      <c r="C8" s="6"/>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8</v>
      </c>
      <c r="C9" s="6"/>
      <c r="D9" s="2"/>
      <c r="E9" s="2"/>
      <c r="F9" s="2"/>
      <c r="G9" s="2"/>
      <c r="H9" s="2"/>
      <c r="I9" s="2"/>
      <c r="J9" s="2"/>
      <c r="K9" s="2"/>
      <c r="L9" s="2"/>
      <c r="M9" s="2"/>
      <c r="N9" s="2"/>
      <c r="O9" s="2"/>
      <c r="P9" s="2"/>
      <c r="Q9" s="2"/>
      <c r="R9" s="2"/>
      <c r="S9" s="2"/>
      <c r="T9" s="2"/>
      <c r="U9" s="2"/>
      <c r="V9" s="2"/>
      <c r="W9" s="2"/>
      <c r="X9" s="2"/>
      <c r="Y9" s="2"/>
      <c r="Z9" s="2"/>
      <c r="AA9" s="2"/>
      <c r="AB9" s="2"/>
      <c r="AC9" s="2"/>
      <c r="AD9" s="2"/>
    </row>
    <row r="10" spans="2:30">
      <c r="B10" s="11" t="s">
        <v>346</v>
      </c>
      <c r="C10" s="6" t="s">
        <v>341</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14" t="s">
        <v>9</v>
      </c>
      <c r="C11" s="15"/>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c r="B12" s="506" t="s">
        <v>10</v>
      </c>
      <c r="C12" s="507"/>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3" t="s">
        <v>11</v>
      </c>
      <c r="C13" s="4" t="s">
        <v>342</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12</v>
      </c>
      <c r="C14" s="6" t="s">
        <v>343</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13</v>
      </c>
      <c r="C15" s="6" t="s">
        <v>18</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5" t="s">
        <v>14</v>
      </c>
      <c r="C16" s="77">
        <v>22809280</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7" t="s">
        <v>15</v>
      </c>
      <c r="C17" s="8" t="s">
        <v>344</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row r="19" spans="2:30" s="2" customFormat="1"/>
    <row r="20" spans="2:30" s="2" customFormat="1"/>
    <row r="21" spans="2:30" s="2" customFormat="1"/>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2:C12"/>
  </mergeCells>
  <hyperlinks>
    <hyperlink ref="C4" location="'Densidad de población'!A1" display="'Densidad de población'!A1" xr:uid="{00000000-0004-0000-0800-000000000000}"/>
    <hyperlink ref="C17" r:id="rId1" xr:uid="{00000000-0004-0000-0800-000001000000}"/>
  </hyperlinks>
  <pageMargins left="0.7" right="0.7" top="0.75" bottom="0.75" header="0.3" footer="0.3"/>
  <pageSetup paperSize="9" orientation="portrait" horizontalDpi="0" verticalDpi="0"/>
  <drawing r:id="rId2"/>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4" tint="0.79998168889431442"/>
  </sheetPr>
  <dimension ref="A1:R27"/>
  <sheetViews>
    <sheetView workbookViewId="0">
      <selection activeCell="B19" sqref="B19:L27"/>
    </sheetView>
  </sheetViews>
  <sheetFormatPr defaultColWidth="11.42578125" defaultRowHeight="15"/>
  <cols>
    <col min="1" max="1" width="5" style="2" customWidth="1"/>
    <col min="2" max="2" width="11.42578125" style="2"/>
    <col min="3" max="3" width="24.85546875" style="2" customWidth="1"/>
    <col min="4" max="4" width="12.28515625" style="2" bestFit="1" customWidth="1"/>
    <col min="5" max="5" width="11.42578125" style="2"/>
    <col min="6" max="6" width="7" style="2" customWidth="1"/>
    <col min="7" max="8" width="11.42578125" style="2"/>
    <col min="9" max="9" width="15.28515625" style="2" customWidth="1"/>
    <col min="10" max="10" width="11.42578125" style="2"/>
    <col min="11" max="11" width="15.85546875" style="2" customWidth="1"/>
    <col min="12" max="12" width="15.140625" style="2" customWidth="1"/>
    <col min="13" max="16384" width="11.42578125" style="2"/>
  </cols>
  <sheetData>
    <row r="1" spans="1:18" s="18" customFormat="1" ht="18.75">
      <c r="A1" s="65">
        <v>4</v>
      </c>
      <c r="B1" s="18" t="str">
        <f>+Indice!B7</f>
        <v xml:space="preserve">Relación de dependencia demográfica </v>
      </c>
      <c r="F1" s="64" t="s">
        <v>19</v>
      </c>
    </row>
    <row r="2" spans="1:18" s="18" customFormat="1" ht="18.75">
      <c r="A2" s="17"/>
    </row>
    <row r="3" spans="1:18">
      <c r="B3" s="42"/>
      <c r="C3" s="55"/>
      <c r="F3" s="541" t="s">
        <v>0</v>
      </c>
      <c r="G3" s="491" t="s">
        <v>33</v>
      </c>
      <c r="H3" s="491"/>
      <c r="I3" s="491"/>
      <c r="J3" s="491"/>
      <c r="K3" s="491"/>
      <c r="L3" s="492"/>
    </row>
    <row r="4" spans="1:18" ht="32.25" customHeight="1">
      <c r="B4" s="1" t="s">
        <v>0</v>
      </c>
      <c r="C4" s="69" t="s">
        <v>157</v>
      </c>
      <c r="F4" s="542"/>
      <c r="G4" s="44" t="s">
        <v>23</v>
      </c>
      <c r="H4" s="44" t="s">
        <v>24</v>
      </c>
      <c r="I4" s="44" t="s">
        <v>25</v>
      </c>
      <c r="J4" s="44" t="s">
        <v>26</v>
      </c>
      <c r="K4" s="44" t="s">
        <v>28</v>
      </c>
      <c r="L4" s="45" t="s">
        <v>27</v>
      </c>
    </row>
    <row r="5" spans="1:18">
      <c r="B5" s="19">
        <v>2010</v>
      </c>
      <c r="C5" s="182">
        <v>183.09502593528663</v>
      </c>
      <c r="D5" s="212"/>
      <c r="F5" s="20">
        <v>2010</v>
      </c>
      <c r="G5" s="186">
        <v>176.45030088602618</v>
      </c>
      <c r="H5" s="186">
        <v>190.85025952753938</v>
      </c>
      <c r="I5" s="186">
        <v>188.46372375088416</v>
      </c>
      <c r="J5" s="186">
        <v>195.18411848506366</v>
      </c>
      <c r="K5" s="186">
        <v>198.01983173076923</v>
      </c>
      <c r="L5" s="183">
        <v>199.93627923853688</v>
      </c>
      <c r="M5" s="425">
        <f>+(G11-G5)/G5*100</f>
        <v>-3.4866454419521826</v>
      </c>
      <c r="N5" s="425">
        <f t="shared" ref="N5:R5" si="0">+(H11-H5)/H5*100</f>
        <v>-3.0988557153144218</v>
      </c>
      <c r="O5" s="425">
        <f t="shared" si="0"/>
        <v>-3.8188841784352223</v>
      </c>
      <c r="P5" s="425">
        <f t="shared" si="0"/>
        <v>-5.3047082324580632</v>
      </c>
      <c r="Q5" s="425">
        <f t="shared" si="0"/>
        <v>-5.0728033867280908</v>
      </c>
      <c r="R5" s="425">
        <f t="shared" si="0"/>
        <v>-5.9905010955239293</v>
      </c>
    </row>
    <row r="6" spans="1:18">
      <c r="B6" s="20">
        <v>2011</v>
      </c>
      <c r="C6" s="183">
        <v>181.15819006009133</v>
      </c>
      <c r="D6" s="212"/>
      <c r="F6" s="20">
        <v>2011</v>
      </c>
      <c r="G6" s="186">
        <v>174.74847803126164</v>
      </c>
      <c r="H6" s="186">
        <v>189.07404818898189</v>
      </c>
      <c r="I6" s="186">
        <v>186.45315455091108</v>
      </c>
      <c r="J6" s="186">
        <v>192.63326082520331</v>
      </c>
      <c r="K6" s="186">
        <v>195.43088958442905</v>
      </c>
      <c r="L6" s="183">
        <v>196.8729345316269</v>
      </c>
    </row>
    <row r="7" spans="1:18">
      <c r="B7" s="20">
        <v>2012</v>
      </c>
      <c r="C7" s="183">
        <v>179.78892114595268</v>
      </c>
      <c r="D7" s="212"/>
      <c r="F7" s="20">
        <v>2012</v>
      </c>
      <c r="G7" s="186">
        <v>173.5489545990612</v>
      </c>
      <c r="H7" s="186">
        <v>187.93070960558433</v>
      </c>
      <c r="I7" s="186">
        <v>185.11388196176227</v>
      </c>
      <c r="J7" s="186">
        <v>190.72328727235356</v>
      </c>
      <c r="K7" s="186">
        <v>193.5561875613559</v>
      </c>
      <c r="L7" s="183">
        <v>194.61928891634457</v>
      </c>
    </row>
    <row r="8" spans="1:18">
      <c r="B8" s="20">
        <v>2013</v>
      </c>
      <c r="C8" s="183">
        <v>178.70541259574546</v>
      </c>
      <c r="D8" s="212"/>
      <c r="F8" s="20">
        <v>2013</v>
      </c>
      <c r="G8" s="186">
        <v>172.61441242858999</v>
      </c>
      <c r="H8" s="186">
        <v>187.09429299170301</v>
      </c>
      <c r="I8" s="186">
        <v>184.06300734651327</v>
      </c>
      <c r="J8" s="186">
        <v>189.10990692444904</v>
      </c>
      <c r="K8" s="186">
        <v>192.02205165476042</v>
      </c>
      <c r="L8" s="183">
        <v>192.75298689789463</v>
      </c>
    </row>
    <row r="9" spans="1:18">
      <c r="B9" s="20">
        <v>2014</v>
      </c>
      <c r="C9" s="183">
        <v>177.75692739601362</v>
      </c>
      <c r="D9" s="212"/>
      <c r="F9" s="20">
        <v>2014</v>
      </c>
      <c r="G9" s="186">
        <v>171.79801844399128</v>
      </c>
      <c r="H9" s="186">
        <v>186.39503817581937</v>
      </c>
      <c r="I9" s="186">
        <v>183.17194507472863</v>
      </c>
      <c r="J9" s="186">
        <v>187.67499164717674</v>
      </c>
      <c r="K9" s="186">
        <v>190.64431237909341</v>
      </c>
      <c r="L9" s="183">
        <v>191.10459122987868</v>
      </c>
    </row>
    <row r="10" spans="1:18">
      <c r="B10" s="20">
        <v>2015</v>
      </c>
      <c r="C10" s="183">
        <v>176.72672087945409</v>
      </c>
      <c r="D10" s="212"/>
      <c r="F10" s="20">
        <v>2015</v>
      </c>
      <c r="G10" s="186">
        <v>170.91144119670713</v>
      </c>
      <c r="H10" s="186">
        <v>185.60693360167497</v>
      </c>
      <c r="I10" s="186">
        <v>182.20006375784561</v>
      </c>
      <c r="J10" s="186">
        <v>186.12943167278883</v>
      </c>
      <c r="K10" s="186">
        <v>189.14770662955777</v>
      </c>
      <c r="L10" s="183">
        <v>189.37602525612058</v>
      </c>
    </row>
    <row r="11" spans="1:18">
      <c r="B11" s="21">
        <v>2016</v>
      </c>
      <c r="C11" s="184">
        <v>175.95166877289961</v>
      </c>
      <c r="D11" s="212"/>
      <c r="F11" s="21">
        <v>2016</v>
      </c>
      <c r="G11" s="187">
        <v>170.29810451287264</v>
      </c>
      <c r="H11" s="187">
        <v>184.93608535247782</v>
      </c>
      <c r="I11" s="187">
        <v>181.26651242247178</v>
      </c>
      <c r="J11" s="187">
        <v>184.83017048333579</v>
      </c>
      <c r="K11" s="187">
        <v>187.9746750003375</v>
      </c>
      <c r="L11" s="184">
        <v>187.95909424040255</v>
      </c>
    </row>
    <row r="12" spans="1:18">
      <c r="B12" s="22" t="s">
        <v>146</v>
      </c>
    </row>
    <row r="15" spans="1:18" s="24" customFormat="1" ht="12.75" customHeight="1">
      <c r="B15" s="502" t="s">
        <v>29</v>
      </c>
      <c r="C15" s="502"/>
      <c r="D15" s="502"/>
      <c r="E15" s="502"/>
      <c r="F15" s="502"/>
      <c r="G15" s="502"/>
      <c r="H15" s="502"/>
      <c r="I15" s="502"/>
    </row>
    <row r="16" spans="1:18" s="24" customFormat="1" ht="12.75">
      <c r="B16" s="502"/>
      <c r="C16" s="502"/>
      <c r="D16" s="502"/>
      <c r="E16" s="502"/>
      <c r="F16" s="502"/>
      <c r="G16" s="502"/>
      <c r="H16" s="502"/>
      <c r="I16" s="502"/>
    </row>
    <row r="17" spans="2:12">
      <c r="B17" s="502"/>
      <c r="C17" s="502"/>
      <c r="D17" s="502"/>
      <c r="E17" s="502"/>
      <c r="F17" s="502"/>
      <c r="G17" s="502"/>
      <c r="H17" s="502"/>
      <c r="I17" s="502"/>
    </row>
    <row r="18" spans="2:12" ht="15.75">
      <c r="B18" s="23" t="s">
        <v>1</v>
      </c>
      <c r="C18" s="33"/>
    </row>
    <row r="19" spans="2:12" ht="15" customHeight="1">
      <c r="B19" s="496" t="s">
        <v>431</v>
      </c>
      <c r="C19" s="497"/>
      <c r="D19" s="497"/>
      <c r="E19" s="497"/>
      <c r="F19" s="497"/>
      <c r="G19" s="497"/>
      <c r="H19" s="497"/>
      <c r="I19" s="497"/>
      <c r="J19" s="497"/>
      <c r="K19" s="497"/>
      <c r="L19" s="497"/>
    </row>
    <row r="20" spans="2:12">
      <c r="B20" s="496"/>
      <c r="C20" s="497"/>
      <c r="D20" s="497"/>
      <c r="E20" s="497"/>
      <c r="F20" s="497"/>
      <c r="G20" s="497"/>
      <c r="H20" s="497"/>
      <c r="I20" s="497"/>
      <c r="J20" s="497"/>
      <c r="K20" s="497"/>
      <c r="L20" s="497"/>
    </row>
    <row r="21" spans="2:12">
      <c r="B21" s="496"/>
      <c r="C21" s="497"/>
      <c r="D21" s="497"/>
      <c r="E21" s="497"/>
      <c r="F21" s="497"/>
      <c r="G21" s="497"/>
      <c r="H21" s="497"/>
      <c r="I21" s="497"/>
      <c r="J21" s="497"/>
      <c r="K21" s="497"/>
      <c r="L21" s="497"/>
    </row>
    <row r="22" spans="2:12">
      <c r="B22" s="496"/>
      <c r="C22" s="497"/>
      <c r="D22" s="497"/>
      <c r="E22" s="497"/>
      <c r="F22" s="497"/>
      <c r="G22" s="497"/>
      <c r="H22" s="497"/>
      <c r="I22" s="497"/>
      <c r="J22" s="497"/>
      <c r="K22" s="497"/>
      <c r="L22" s="497"/>
    </row>
    <row r="23" spans="2:12">
      <c r="B23" s="496"/>
      <c r="C23" s="497"/>
      <c r="D23" s="497"/>
      <c r="E23" s="497"/>
      <c r="F23" s="497"/>
      <c r="G23" s="497"/>
      <c r="H23" s="497"/>
      <c r="I23" s="497"/>
      <c r="J23" s="497"/>
      <c r="K23" s="497"/>
      <c r="L23" s="497"/>
    </row>
    <row r="24" spans="2:12">
      <c r="B24" s="496"/>
      <c r="C24" s="497"/>
      <c r="D24" s="497"/>
      <c r="E24" s="497"/>
      <c r="F24" s="497"/>
      <c r="G24" s="497"/>
      <c r="H24" s="497"/>
      <c r="I24" s="497"/>
      <c r="J24" s="497"/>
      <c r="K24" s="497"/>
      <c r="L24" s="497"/>
    </row>
    <row r="25" spans="2:12">
      <c r="B25" s="496"/>
      <c r="C25" s="497"/>
      <c r="D25" s="497"/>
      <c r="E25" s="497"/>
      <c r="F25" s="497"/>
      <c r="G25" s="497"/>
      <c r="H25" s="497"/>
      <c r="I25" s="497"/>
      <c r="J25" s="497"/>
      <c r="K25" s="497"/>
      <c r="L25" s="497"/>
    </row>
    <row r="26" spans="2:12">
      <c r="B26" s="496"/>
      <c r="C26" s="497"/>
      <c r="D26" s="497"/>
      <c r="E26" s="497"/>
      <c r="F26" s="497"/>
      <c r="G26" s="497"/>
      <c r="H26" s="497"/>
      <c r="I26" s="497"/>
      <c r="J26" s="497"/>
      <c r="K26" s="497"/>
      <c r="L26" s="497"/>
    </row>
    <row r="27" spans="2:12" ht="27" customHeight="1">
      <c r="B27" s="496"/>
      <c r="C27" s="497"/>
      <c r="D27" s="497"/>
      <c r="E27" s="497"/>
      <c r="F27" s="497"/>
      <c r="G27" s="497"/>
      <c r="H27" s="497"/>
      <c r="I27" s="497"/>
      <c r="J27" s="497"/>
      <c r="K27" s="497"/>
      <c r="L27" s="497"/>
    </row>
  </sheetData>
  <mergeCells count="4">
    <mergeCell ref="B15:I17"/>
    <mergeCell ref="F3:F4"/>
    <mergeCell ref="G3:L3"/>
    <mergeCell ref="B19:L27"/>
  </mergeCells>
  <hyperlinks>
    <hyperlink ref="A1" location="Indice!A1" display="Indice!A1" xr:uid="{00000000-0004-0000-0900-000000000000}"/>
    <hyperlink ref="F1" location="'Ficha_RDependencia demográfica'!A1" display="ficha técnica" xr:uid="{00000000-0004-0000-09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59999389629810485"/>
  </sheetPr>
  <dimension ref="A1:AD46"/>
  <sheetViews>
    <sheetView workbookViewId="0">
      <selection activeCell="D6" sqref="D6"/>
    </sheetView>
  </sheetViews>
  <sheetFormatPr defaultColWidth="11.42578125" defaultRowHeight="15"/>
  <cols>
    <col min="1" max="1" width="4.42578125" style="2" customWidth="1"/>
    <col min="2" max="2" width="34.28515625" customWidth="1"/>
    <col min="3" max="3" width="90.710937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+'RDependencia demográfica'!B1</f>
        <v xml:space="preserve">Relación de dependencia demográfica </v>
      </c>
      <c r="D4" s="2"/>
      <c r="E4" s="2"/>
      <c r="F4" s="2"/>
      <c r="G4" s="2"/>
      <c r="H4" s="2"/>
      <c r="I4" s="2"/>
      <c r="J4" s="2"/>
      <c r="K4" s="2"/>
      <c r="L4" s="2"/>
      <c r="M4" s="2"/>
      <c r="N4" s="2"/>
      <c r="O4" s="2"/>
      <c r="P4" s="2"/>
      <c r="Q4" s="2"/>
      <c r="R4" s="2"/>
      <c r="S4" s="2"/>
      <c r="T4" s="2"/>
      <c r="U4" s="2"/>
      <c r="V4" s="2"/>
      <c r="W4" s="2"/>
      <c r="X4" s="2"/>
      <c r="Y4" s="2"/>
      <c r="Z4" s="2"/>
      <c r="AA4" s="2"/>
      <c r="AB4" s="2"/>
      <c r="AC4" s="2"/>
      <c r="AD4" s="2"/>
    </row>
    <row r="5" spans="2:30" ht="45.75" customHeight="1">
      <c r="B5" s="11" t="s">
        <v>4</v>
      </c>
      <c r="C5" s="50" t="s">
        <v>279</v>
      </c>
      <c r="D5" s="2"/>
      <c r="E5" s="2"/>
      <c r="F5" s="2"/>
      <c r="G5" s="2"/>
      <c r="H5" s="2"/>
      <c r="I5" s="2"/>
      <c r="J5" s="2"/>
      <c r="K5" s="2"/>
      <c r="L5" s="2"/>
      <c r="M5" s="2"/>
      <c r="N5" s="2"/>
      <c r="O5" s="2"/>
      <c r="P5" s="2"/>
      <c r="Q5" s="2"/>
      <c r="R5" s="2"/>
      <c r="S5" s="2"/>
      <c r="T5" s="2"/>
      <c r="U5" s="2"/>
      <c r="V5" s="2"/>
      <c r="W5" s="2"/>
      <c r="X5" s="2"/>
      <c r="Y5" s="2"/>
      <c r="Z5" s="2"/>
      <c r="AA5" s="2"/>
      <c r="AB5" s="2"/>
      <c r="AC5" s="2"/>
      <c r="AD5" s="2"/>
    </row>
    <row r="6" spans="2:30" ht="97.5" customHeight="1">
      <c r="B6" s="11" t="s">
        <v>5</v>
      </c>
      <c r="C6" s="13"/>
      <c r="D6" s="2"/>
      <c r="E6" s="2"/>
      <c r="F6" s="2"/>
      <c r="G6" s="2"/>
      <c r="H6" s="2"/>
      <c r="I6" s="2"/>
      <c r="J6" s="2"/>
      <c r="K6" s="2"/>
      <c r="L6" s="2"/>
      <c r="M6" s="2"/>
      <c r="N6" s="2"/>
      <c r="O6" s="2"/>
      <c r="P6" s="2"/>
      <c r="Q6" s="2"/>
      <c r="R6" s="2"/>
      <c r="S6" s="2"/>
      <c r="T6" s="2"/>
      <c r="U6" s="2"/>
      <c r="V6" s="2"/>
      <c r="W6" s="2"/>
      <c r="X6" s="2"/>
      <c r="Y6" s="2"/>
      <c r="Z6" s="2"/>
      <c r="AA6" s="2"/>
      <c r="AB6" s="2"/>
      <c r="AC6" s="2"/>
      <c r="AD6" s="2"/>
    </row>
    <row r="7" spans="2:30">
      <c r="B7" s="11" t="s">
        <v>6</v>
      </c>
      <c r="C7" s="6" t="s">
        <v>156</v>
      </c>
      <c r="D7" s="2"/>
      <c r="E7" s="2"/>
      <c r="F7" s="2"/>
      <c r="G7" s="2"/>
      <c r="H7" s="2"/>
      <c r="I7" s="2"/>
      <c r="J7" s="2"/>
      <c r="K7" s="2"/>
      <c r="L7" s="2"/>
      <c r="M7" s="2"/>
      <c r="N7" s="2"/>
      <c r="O7" s="2"/>
      <c r="P7" s="2"/>
      <c r="Q7" s="2"/>
      <c r="R7" s="2"/>
      <c r="S7" s="2"/>
      <c r="T7" s="2"/>
      <c r="U7" s="2"/>
      <c r="V7" s="2"/>
      <c r="W7" s="2"/>
      <c r="X7" s="2"/>
      <c r="Y7" s="2"/>
      <c r="Z7" s="2"/>
      <c r="AA7" s="2"/>
      <c r="AB7" s="2"/>
      <c r="AC7" s="2"/>
      <c r="AD7" s="2"/>
    </row>
    <row r="8" spans="2:30">
      <c r="B8" s="11" t="s">
        <v>7</v>
      </c>
      <c r="C8" s="6"/>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8</v>
      </c>
      <c r="C9" s="6"/>
      <c r="D9" s="2"/>
      <c r="E9" s="2"/>
      <c r="F9" s="2"/>
      <c r="G9" s="2"/>
      <c r="H9" s="2"/>
      <c r="I9" s="2"/>
      <c r="J9" s="2"/>
      <c r="K9" s="2"/>
      <c r="L9" s="2"/>
      <c r="M9" s="2"/>
      <c r="N9" s="2"/>
      <c r="O9" s="2"/>
      <c r="P9" s="2"/>
      <c r="Q9" s="2"/>
      <c r="R9" s="2"/>
      <c r="S9" s="2"/>
      <c r="T9" s="2"/>
      <c r="U9" s="2"/>
      <c r="V9" s="2"/>
      <c r="W9" s="2"/>
      <c r="X9" s="2"/>
      <c r="Y9" s="2"/>
      <c r="Z9" s="2"/>
      <c r="AA9" s="2"/>
      <c r="AB9" s="2"/>
      <c r="AC9" s="2"/>
      <c r="AD9" s="2"/>
    </row>
    <row r="10" spans="2:30">
      <c r="B10" s="11" t="s">
        <v>346</v>
      </c>
      <c r="C10" s="6" t="s">
        <v>341</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14" t="s">
        <v>9</v>
      </c>
      <c r="C11" s="15"/>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c r="B12" s="506" t="s">
        <v>10</v>
      </c>
      <c r="C12" s="507"/>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3" t="s">
        <v>11</v>
      </c>
      <c r="C13" s="4" t="s">
        <v>342</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12</v>
      </c>
      <c r="C14" s="6" t="s">
        <v>343</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13</v>
      </c>
      <c r="C15" s="6" t="s">
        <v>18</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5" t="s">
        <v>14</v>
      </c>
      <c r="C16" s="77">
        <v>22809280</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7" t="s">
        <v>15</v>
      </c>
      <c r="C17" s="8" t="s">
        <v>344</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row r="19" spans="2:30" s="2" customFormat="1"/>
    <row r="20" spans="2:30" s="2" customFormat="1"/>
    <row r="21" spans="2:30" s="2" customFormat="1"/>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2:C12"/>
  </mergeCells>
  <hyperlinks>
    <hyperlink ref="C4" location="'RDependencia demográfica'!A1" display="'RDependencia demográfica'!A1" xr:uid="{00000000-0004-0000-0A00-000000000000}"/>
    <hyperlink ref="C17" r:id="rId1" xr:uid="{00000000-0004-0000-0A00-000001000000}"/>
  </hyperlinks>
  <pageMargins left="0.7" right="0.7" top="0.75" bottom="0.75" header="0.3" footer="0.3"/>
  <pageSetup paperSize="9" orientation="portrait" horizontalDpi="0" verticalDpi="0"/>
  <drawing r:id="rId2"/>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4" tint="0.79998168889431442"/>
  </sheetPr>
  <dimension ref="A1:T28"/>
  <sheetViews>
    <sheetView topLeftCell="A2" workbookViewId="0">
      <selection activeCell="J32" sqref="J32"/>
    </sheetView>
  </sheetViews>
  <sheetFormatPr defaultColWidth="11.42578125" defaultRowHeight="15"/>
  <cols>
    <col min="1" max="1" width="5" style="2" customWidth="1"/>
    <col min="2" max="2" width="7.85546875" style="2" customWidth="1"/>
    <col min="3" max="6" width="11.140625" style="2" customWidth="1"/>
    <col min="7" max="8" width="11.42578125" style="2"/>
    <col min="9" max="9" width="8.7109375" style="2" customWidth="1"/>
    <col min="10" max="10" width="8.28515625" style="2" customWidth="1"/>
    <col min="11" max="11" width="8.140625" style="2" customWidth="1"/>
    <col min="12" max="12" width="10" style="2" customWidth="1"/>
    <col min="13" max="14" width="9.42578125" style="2" customWidth="1"/>
    <col min="15" max="16" width="9.85546875" style="2" customWidth="1"/>
    <col min="17" max="18" width="8.7109375" style="2" customWidth="1"/>
    <col min="19" max="20" width="10.140625" style="2" customWidth="1"/>
    <col min="21" max="16384" width="11.42578125" style="2"/>
  </cols>
  <sheetData>
    <row r="1" spans="1:20" s="18" customFormat="1" ht="18.75">
      <c r="A1" s="65">
        <v>5</v>
      </c>
      <c r="B1" s="18" t="str">
        <f>+Indice!B8</f>
        <v>Distribución de la población por zona urbana y rural</v>
      </c>
      <c r="H1" s="64" t="s">
        <v>19</v>
      </c>
    </row>
    <row r="2" spans="1:20" s="18" customFormat="1" ht="18.75">
      <c r="A2" s="17"/>
    </row>
    <row r="3" spans="1:20">
      <c r="B3" s="42"/>
      <c r="C3" s="55"/>
      <c r="H3" s="489" t="s">
        <v>0</v>
      </c>
      <c r="I3" s="491" t="s">
        <v>33</v>
      </c>
      <c r="J3" s="491"/>
      <c r="K3" s="491"/>
      <c r="L3" s="491"/>
      <c r="M3" s="491"/>
      <c r="N3" s="491"/>
      <c r="O3" s="491"/>
      <c r="P3" s="491"/>
      <c r="Q3" s="491"/>
      <c r="R3" s="491"/>
      <c r="S3" s="547"/>
      <c r="T3" s="163"/>
    </row>
    <row r="4" spans="1:20" ht="15" customHeight="1">
      <c r="B4" s="541" t="s">
        <v>0</v>
      </c>
      <c r="C4" s="544" t="s">
        <v>161</v>
      </c>
      <c r="D4" s="544"/>
      <c r="E4" s="544" t="s">
        <v>40</v>
      </c>
      <c r="F4" s="545"/>
      <c r="H4" s="536"/>
      <c r="I4" s="546" t="s">
        <v>23</v>
      </c>
      <c r="J4" s="546"/>
      <c r="K4" s="546" t="s">
        <v>24</v>
      </c>
      <c r="L4" s="546"/>
      <c r="M4" s="546" t="s">
        <v>25</v>
      </c>
      <c r="N4" s="546"/>
      <c r="O4" s="546" t="s">
        <v>26</v>
      </c>
      <c r="P4" s="546"/>
      <c r="Q4" s="546" t="s">
        <v>28</v>
      </c>
      <c r="R4" s="546"/>
      <c r="S4" s="546" t="s">
        <v>27</v>
      </c>
      <c r="T4" s="548"/>
    </row>
    <row r="5" spans="1:20" ht="15" customHeight="1">
      <c r="B5" s="542"/>
      <c r="C5" s="120" t="s">
        <v>159</v>
      </c>
      <c r="D5" s="120" t="s">
        <v>160</v>
      </c>
      <c r="E5" s="120" t="s">
        <v>159</v>
      </c>
      <c r="F5" s="121" t="s">
        <v>160</v>
      </c>
      <c r="H5" s="490"/>
      <c r="I5" s="135" t="s">
        <v>334</v>
      </c>
      <c r="J5" s="44" t="s">
        <v>333</v>
      </c>
      <c r="K5" s="135" t="s">
        <v>334</v>
      </c>
      <c r="L5" s="44" t="s">
        <v>333</v>
      </c>
      <c r="M5" s="135" t="s">
        <v>334</v>
      </c>
      <c r="N5" s="44" t="s">
        <v>333</v>
      </c>
      <c r="O5" s="135" t="s">
        <v>334</v>
      </c>
      <c r="P5" s="44" t="s">
        <v>333</v>
      </c>
      <c r="Q5" s="135" t="s">
        <v>334</v>
      </c>
      <c r="R5" s="44" t="s">
        <v>333</v>
      </c>
      <c r="S5" s="44" t="s">
        <v>334</v>
      </c>
      <c r="T5" s="45" t="s">
        <v>333</v>
      </c>
    </row>
    <row r="6" spans="1:20">
      <c r="B6" s="20">
        <v>2010</v>
      </c>
      <c r="C6" s="43"/>
      <c r="D6" s="42"/>
      <c r="E6" s="42"/>
      <c r="F6" s="46"/>
      <c r="H6" s="20">
        <v>2010</v>
      </c>
      <c r="I6" s="186"/>
      <c r="J6" s="186"/>
      <c r="K6" s="186"/>
      <c r="L6" s="186"/>
      <c r="M6" s="186"/>
      <c r="N6" s="186"/>
      <c r="O6" s="186"/>
      <c r="P6" s="186"/>
      <c r="Q6" s="186"/>
      <c r="R6" s="186"/>
      <c r="S6" s="186"/>
      <c r="T6" s="183"/>
    </row>
    <row r="7" spans="1:20">
      <c r="B7" s="200">
        <v>2011</v>
      </c>
      <c r="C7" s="213">
        <v>3204510</v>
      </c>
      <c r="D7" s="213">
        <v>1244406</v>
      </c>
      <c r="E7" s="202">
        <f>C7/(C7+D7)*100</f>
        <v>72.029006616443198</v>
      </c>
      <c r="F7" s="203">
        <f>D7/(D7+C7)*100</f>
        <v>27.970993383556802</v>
      </c>
      <c r="H7" s="200">
        <v>2011</v>
      </c>
      <c r="I7" s="202">
        <v>85.908168230239809</v>
      </c>
      <c r="J7" s="202">
        <v>14.091831769760187</v>
      </c>
      <c r="K7" s="202">
        <v>54.544594559730307</v>
      </c>
      <c r="L7" s="202">
        <v>45.455405440269693</v>
      </c>
      <c r="M7" s="202">
        <v>64.48444231689804</v>
      </c>
      <c r="N7" s="202">
        <v>35.51555768310196</v>
      </c>
      <c r="O7" s="202">
        <v>42.330514481453733</v>
      </c>
      <c r="P7" s="202">
        <v>57.669485518546267</v>
      </c>
      <c r="Q7" s="202">
        <v>55.962686400043793</v>
      </c>
      <c r="R7" s="202">
        <v>44.037313599956207</v>
      </c>
      <c r="S7" s="202">
        <v>32.865509062692162</v>
      </c>
      <c r="T7" s="203">
        <v>67.134490937307831</v>
      </c>
    </row>
    <row r="8" spans="1:20">
      <c r="B8" s="20">
        <v>2012</v>
      </c>
      <c r="C8" s="43"/>
      <c r="D8" s="42"/>
      <c r="E8" s="42"/>
      <c r="F8" s="46"/>
      <c r="H8" s="20">
        <v>2012</v>
      </c>
      <c r="I8" s="186"/>
      <c r="J8" s="186"/>
      <c r="K8" s="186"/>
      <c r="L8" s="186"/>
      <c r="M8" s="186"/>
      <c r="N8" s="186"/>
      <c r="O8" s="186"/>
      <c r="P8" s="186"/>
      <c r="Q8" s="186"/>
      <c r="R8" s="186"/>
      <c r="S8" s="186"/>
      <c r="T8" s="183"/>
    </row>
    <row r="9" spans="1:20">
      <c r="B9" s="20">
        <v>2013</v>
      </c>
      <c r="C9" s="43"/>
      <c r="D9" s="42"/>
      <c r="E9" s="42"/>
      <c r="F9" s="46"/>
      <c r="H9" s="20">
        <v>2013</v>
      </c>
      <c r="I9" s="186"/>
      <c r="J9" s="186"/>
      <c r="K9" s="186"/>
      <c r="L9" s="186"/>
      <c r="M9" s="186"/>
      <c r="N9" s="186"/>
      <c r="O9" s="186"/>
      <c r="P9" s="186"/>
      <c r="Q9" s="186"/>
      <c r="R9" s="186"/>
      <c r="S9" s="186"/>
      <c r="T9" s="183"/>
    </row>
    <row r="10" spans="1:20">
      <c r="B10" s="20">
        <v>2014</v>
      </c>
      <c r="C10" s="43"/>
      <c r="D10" s="42"/>
      <c r="E10" s="42"/>
      <c r="F10" s="46"/>
      <c r="H10" s="20">
        <v>2014</v>
      </c>
      <c r="I10" s="186"/>
      <c r="J10" s="186"/>
      <c r="K10" s="186"/>
      <c r="L10" s="186"/>
      <c r="M10" s="186"/>
      <c r="N10" s="186"/>
      <c r="O10" s="186"/>
      <c r="P10" s="186"/>
      <c r="Q10" s="186"/>
      <c r="R10" s="186"/>
      <c r="S10" s="186"/>
      <c r="T10" s="183"/>
    </row>
    <row r="11" spans="1:20">
      <c r="B11" s="20">
        <v>2015</v>
      </c>
      <c r="C11" s="43"/>
      <c r="D11" s="42"/>
      <c r="E11" s="42"/>
      <c r="F11" s="46"/>
      <c r="H11" s="20">
        <v>2015</v>
      </c>
      <c r="I11" s="186"/>
      <c r="J11" s="186"/>
      <c r="K11" s="186"/>
      <c r="L11" s="186"/>
      <c r="M11" s="186"/>
      <c r="N11" s="186"/>
      <c r="O11" s="186"/>
      <c r="P11" s="186"/>
      <c r="Q11" s="186"/>
      <c r="R11" s="186"/>
      <c r="S11" s="186"/>
      <c r="T11" s="183"/>
    </row>
    <row r="12" spans="1:20">
      <c r="B12" s="21">
        <v>2016</v>
      </c>
      <c r="C12" s="47"/>
      <c r="D12" s="48"/>
      <c r="E12" s="48"/>
      <c r="F12" s="49"/>
      <c r="H12" s="21">
        <v>2016</v>
      </c>
      <c r="I12" s="187"/>
      <c r="J12" s="187"/>
      <c r="K12" s="187"/>
      <c r="L12" s="187"/>
      <c r="M12" s="187"/>
      <c r="N12" s="187"/>
      <c r="O12" s="187"/>
      <c r="P12" s="187"/>
      <c r="Q12" s="187"/>
      <c r="R12" s="187"/>
      <c r="S12" s="187"/>
      <c r="T12" s="184"/>
    </row>
    <row r="13" spans="1:20">
      <c r="B13" s="22" t="s">
        <v>158</v>
      </c>
    </row>
    <row r="16" spans="1:20" s="24" customFormat="1" ht="12.75" customHeight="1">
      <c r="B16" s="502" t="s">
        <v>29</v>
      </c>
      <c r="C16" s="502"/>
      <c r="D16" s="502"/>
      <c r="E16" s="502"/>
      <c r="F16" s="502"/>
      <c r="G16" s="502"/>
      <c r="H16" s="502"/>
      <c r="I16" s="502"/>
      <c r="J16" s="162"/>
    </row>
    <row r="17" spans="2:16" s="24" customFormat="1" ht="12.75">
      <c r="B17" s="502"/>
      <c r="C17" s="502"/>
      <c r="D17" s="502"/>
      <c r="E17" s="502"/>
      <c r="F17" s="502"/>
      <c r="G17" s="502"/>
      <c r="H17" s="502"/>
      <c r="I17" s="502"/>
      <c r="J17" s="162"/>
    </row>
    <row r="18" spans="2:16">
      <c r="B18" s="502"/>
      <c r="C18" s="502"/>
      <c r="D18" s="502"/>
      <c r="E18" s="502"/>
      <c r="F18" s="502"/>
      <c r="G18" s="502"/>
      <c r="H18" s="502"/>
      <c r="I18" s="502"/>
      <c r="J18" s="162"/>
    </row>
    <row r="19" spans="2:16" ht="15.75">
      <c r="B19" s="23" t="s">
        <v>1</v>
      </c>
      <c r="C19" s="33"/>
    </row>
    <row r="20" spans="2:16" ht="15" customHeight="1">
      <c r="B20" s="543" t="s">
        <v>432</v>
      </c>
      <c r="C20" s="497"/>
      <c r="D20" s="497"/>
      <c r="E20" s="497"/>
      <c r="F20" s="497"/>
      <c r="G20" s="497"/>
      <c r="H20" s="497"/>
      <c r="I20" s="497"/>
      <c r="J20" s="497"/>
      <c r="K20" s="497"/>
      <c r="L20" s="497"/>
      <c r="M20" s="497"/>
      <c r="N20" s="497"/>
      <c r="O20" s="497"/>
      <c r="P20" s="497"/>
    </row>
    <row r="21" spans="2:16">
      <c r="B21" s="496"/>
      <c r="C21" s="497"/>
      <c r="D21" s="497"/>
      <c r="E21" s="497"/>
      <c r="F21" s="497"/>
      <c r="G21" s="497"/>
      <c r="H21" s="497"/>
      <c r="I21" s="497"/>
      <c r="J21" s="497"/>
      <c r="K21" s="497"/>
      <c r="L21" s="497"/>
      <c r="M21" s="497"/>
      <c r="N21" s="497"/>
      <c r="O21" s="497"/>
      <c r="P21" s="497"/>
    </row>
    <row r="22" spans="2:16">
      <c r="B22" s="496"/>
      <c r="C22" s="497"/>
      <c r="D22" s="497"/>
      <c r="E22" s="497"/>
      <c r="F22" s="497"/>
      <c r="G22" s="497"/>
      <c r="H22" s="497"/>
      <c r="I22" s="497"/>
      <c r="J22" s="497"/>
      <c r="K22" s="497"/>
      <c r="L22" s="497"/>
      <c r="M22" s="497"/>
      <c r="N22" s="497"/>
      <c r="O22" s="497"/>
      <c r="P22" s="497"/>
    </row>
    <row r="23" spans="2:16">
      <c r="B23" s="496"/>
      <c r="C23" s="497"/>
      <c r="D23" s="497"/>
      <c r="E23" s="497"/>
      <c r="F23" s="497"/>
      <c r="G23" s="497"/>
      <c r="H23" s="497"/>
      <c r="I23" s="497"/>
      <c r="J23" s="497"/>
      <c r="K23" s="497"/>
      <c r="L23" s="497"/>
      <c r="M23" s="497"/>
      <c r="N23" s="497"/>
      <c r="O23" s="497"/>
      <c r="P23" s="497"/>
    </row>
    <row r="24" spans="2:16">
      <c r="B24" s="496"/>
      <c r="C24" s="497"/>
      <c r="D24" s="497"/>
      <c r="E24" s="497"/>
      <c r="F24" s="497"/>
      <c r="G24" s="497"/>
      <c r="H24" s="497"/>
      <c r="I24" s="497"/>
      <c r="J24" s="497"/>
      <c r="K24" s="497"/>
      <c r="L24" s="497"/>
      <c r="M24" s="497"/>
      <c r="N24" s="497"/>
      <c r="O24" s="497"/>
      <c r="P24" s="497"/>
    </row>
    <row r="25" spans="2:16">
      <c r="B25" s="496"/>
      <c r="C25" s="497"/>
      <c r="D25" s="497"/>
      <c r="E25" s="497"/>
      <c r="F25" s="497"/>
      <c r="G25" s="497"/>
      <c r="H25" s="497"/>
      <c r="I25" s="497"/>
      <c r="J25" s="497"/>
      <c r="K25" s="497"/>
      <c r="L25" s="497"/>
      <c r="M25" s="497"/>
      <c r="N25" s="497"/>
      <c r="O25" s="497"/>
      <c r="P25" s="497"/>
    </row>
    <row r="26" spans="2:16">
      <c r="B26" s="496"/>
      <c r="C26" s="497"/>
      <c r="D26" s="497"/>
      <c r="E26" s="497"/>
      <c r="F26" s="497"/>
      <c r="G26" s="497"/>
      <c r="H26" s="497"/>
      <c r="I26" s="497"/>
      <c r="J26" s="497"/>
      <c r="K26" s="497"/>
      <c r="L26" s="497"/>
      <c r="M26" s="497"/>
      <c r="N26" s="497"/>
      <c r="O26" s="497"/>
      <c r="P26" s="497"/>
    </row>
    <row r="27" spans="2:16">
      <c r="B27" s="496"/>
      <c r="C27" s="497"/>
      <c r="D27" s="497"/>
      <c r="E27" s="497"/>
      <c r="F27" s="497"/>
      <c r="G27" s="497"/>
      <c r="H27" s="497"/>
      <c r="I27" s="497"/>
      <c r="J27" s="497"/>
      <c r="K27" s="497"/>
      <c r="L27" s="497"/>
      <c r="M27" s="497"/>
      <c r="N27" s="497"/>
      <c r="O27" s="497"/>
      <c r="P27" s="497"/>
    </row>
    <row r="28" spans="2:16">
      <c r="B28" s="496"/>
      <c r="C28" s="497"/>
      <c r="D28" s="497"/>
      <c r="E28" s="497"/>
      <c r="F28" s="497"/>
      <c r="G28" s="497"/>
      <c r="H28" s="497"/>
      <c r="I28" s="497"/>
      <c r="J28" s="497"/>
      <c r="K28" s="497"/>
      <c r="L28" s="497"/>
      <c r="M28" s="497"/>
      <c r="N28" s="497"/>
      <c r="O28" s="497"/>
      <c r="P28" s="497"/>
    </row>
  </sheetData>
  <mergeCells count="13">
    <mergeCell ref="B20:P28"/>
    <mergeCell ref="B16:I18"/>
    <mergeCell ref="C4:D4"/>
    <mergeCell ref="E4:F4"/>
    <mergeCell ref="B4:B5"/>
    <mergeCell ref="H3:H5"/>
    <mergeCell ref="I4:J4"/>
    <mergeCell ref="I3:S3"/>
    <mergeCell ref="K4:L4"/>
    <mergeCell ref="M4:N4"/>
    <mergeCell ref="O4:P4"/>
    <mergeCell ref="Q4:R4"/>
    <mergeCell ref="S4:T4"/>
  </mergeCells>
  <hyperlinks>
    <hyperlink ref="A1" location="Indice!A1" display="Indice!A1" xr:uid="{00000000-0004-0000-0B00-000000000000}"/>
    <hyperlink ref="H1" location="'Ficha_Pobl urbana y rural'!A1" display="ficha técnica" xr:uid="{00000000-0004-0000-0B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4" tint="0.59999389629810485"/>
  </sheetPr>
  <dimension ref="A1:AD46"/>
  <sheetViews>
    <sheetView workbookViewId="0">
      <selection activeCell="D6" sqref="D6"/>
    </sheetView>
  </sheetViews>
  <sheetFormatPr defaultColWidth="11.42578125" defaultRowHeight="15"/>
  <cols>
    <col min="1" max="1" width="4.42578125" style="2" customWidth="1"/>
    <col min="2" max="2" width="34.28515625" customWidth="1"/>
    <col min="3" max="3" width="90.710937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+'Pob urbana y rural'!B1</f>
        <v>Distribución de la población por zona urbana y rural</v>
      </c>
      <c r="D4" s="2"/>
      <c r="E4" s="2"/>
      <c r="F4" s="2"/>
      <c r="G4" s="2"/>
      <c r="H4" s="2"/>
      <c r="I4" s="2"/>
      <c r="J4" s="2"/>
      <c r="K4" s="2"/>
      <c r="L4" s="2"/>
      <c r="M4" s="2"/>
      <c r="N4" s="2"/>
      <c r="O4" s="2"/>
      <c r="P4" s="2"/>
      <c r="Q4" s="2"/>
      <c r="R4" s="2"/>
      <c r="S4" s="2"/>
      <c r="T4" s="2"/>
      <c r="U4" s="2"/>
      <c r="V4" s="2"/>
      <c r="W4" s="2"/>
      <c r="X4" s="2"/>
      <c r="Y4" s="2"/>
      <c r="Z4" s="2"/>
      <c r="AA4" s="2"/>
      <c r="AB4" s="2"/>
      <c r="AC4" s="2"/>
      <c r="AD4" s="2"/>
    </row>
    <row r="5" spans="2:30" ht="22.5" customHeight="1">
      <c r="B5" s="11" t="s">
        <v>4</v>
      </c>
      <c r="C5" s="50" t="s">
        <v>280</v>
      </c>
      <c r="D5" s="2"/>
      <c r="E5" s="2"/>
      <c r="F5" s="2"/>
      <c r="G5" s="2"/>
      <c r="H5" s="2"/>
      <c r="I5" s="2"/>
      <c r="J5" s="2"/>
      <c r="K5" s="2"/>
      <c r="L5" s="2"/>
      <c r="M5" s="2"/>
      <c r="N5" s="2"/>
      <c r="O5" s="2"/>
      <c r="P5" s="2"/>
      <c r="Q5" s="2"/>
      <c r="R5" s="2"/>
      <c r="S5" s="2"/>
      <c r="T5" s="2"/>
      <c r="U5" s="2"/>
      <c r="V5" s="2"/>
      <c r="W5" s="2"/>
      <c r="X5" s="2"/>
      <c r="Y5" s="2"/>
      <c r="Z5" s="2"/>
      <c r="AA5" s="2"/>
      <c r="AB5" s="2"/>
      <c r="AC5" s="2"/>
      <c r="AD5" s="2"/>
    </row>
    <row r="6" spans="2:30" ht="87.75" customHeight="1">
      <c r="B6" s="11" t="s">
        <v>5</v>
      </c>
      <c r="C6" s="13"/>
      <c r="D6" s="2"/>
      <c r="E6" s="2"/>
      <c r="F6" s="2"/>
      <c r="G6" s="2"/>
      <c r="H6" s="2"/>
      <c r="I6" s="2"/>
      <c r="J6" s="2"/>
      <c r="K6" s="2"/>
      <c r="L6" s="2"/>
      <c r="M6" s="2"/>
      <c r="N6" s="2"/>
      <c r="O6" s="2"/>
      <c r="P6" s="2"/>
      <c r="Q6" s="2"/>
      <c r="R6" s="2"/>
      <c r="S6" s="2"/>
      <c r="T6" s="2"/>
      <c r="U6" s="2"/>
      <c r="V6" s="2"/>
      <c r="W6" s="2"/>
      <c r="X6" s="2"/>
      <c r="Y6" s="2"/>
      <c r="Z6" s="2"/>
      <c r="AA6" s="2"/>
      <c r="AB6" s="2"/>
      <c r="AC6" s="2"/>
      <c r="AD6" s="2"/>
    </row>
    <row r="7" spans="2:30">
      <c r="B7" s="11" t="s">
        <v>6</v>
      </c>
      <c r="C7" s="6" t="s">
        <v>40</v>
      </c>
      <c r="D7" s="2"/>
      <c r="E7" s="2"/>
      <c r="F7" s="2"/>
      <c r="G7" s="2"/>
      <c r="H7" s="2"/>
      <c r="I7" s="2"/>
      <c r="J7" s="2"/>
      <c r="K7" s="2"/>
      <c r="L7" s="2"/>
      <c r="M7" s="2"/>
      <c r="N7" s="2"/>
      <c r="O7" s="2"/>
      <c r="P7" s="2"/>
      <c r="Q7" s="2"/>
      <c r="R7" s="2"/>
      <c r="S7" s="2"/>
      <c r="T7" s="2"/>
      <c r="U7" s="2"/>
      <c r="V7" s="2"/>
      <c r="W7" s="2"/>
      <c r="X7" s="2"/>
      <c r="Y7" s="2"/>
      <c r="Z7" s="2"/>
      <c r="AA7" s="2"/>
      <c r="AB7" s="2"/>
      <c r="AC7" s="2"/>
      <c r="AD7" s="2"/>
    </row>
    <row r="8" spans="2:30">
      <c r="B8" s="11" t="s">
        <v>7</v>
      </c>
      <c r="C8" s="6"/>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8</v>
      </c>
      <c r="C9" s="6"/>
      <c r="D9" s="2"/>
      <c r="E9" s="2"/>
      <c r="F9" s="2"/>
      <c r="G9" s="2"/>
      <c r="H9" s="2"/>
      <c r="I9" s="2"/>
      <c r="J9" s="2"/>
      <c r="K9" s="2"/>
      <c r="L9" s="2"/>
      <c r="M9" s="2"/>
      <c r="N9" s="2"/>
      <c r="O9" s="2"/>
      <c r="P9" s="2"/>
      <c r="Q9" s="2"/>
      <c r="R9" s="2"/>
      <c r="S9" s="2"/>
      <c r="T9" s="2"/>
      <c r="U9" s="2"/>
      <c r="V9" s="2"/>
      <c r="W9" s="2"/>
      <c r="X9" s="2"/>
      <c r="Y9" s="2"/>
      <c r="Z9" s="2"/>
      <c r="AA9" s="2"/>
      <c r="AB9" s="2"/>
      <c r="AC9" s="2"/>
      <c r="AD9" s="2"/>
    </row>
    <row r="10" spans="2:30">
      <c r="B10" s="11" t="s">
        <v>346</v>
      </c>
      <c r="C10" s="6" t="s">
        <v>341</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14" t="s">
        <v>9</v>
      </c>
      <c r="C11" s="15"/>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c r="B12" s="506" t="s">
        <v>10</v>
      </c>
      <c r="C12" s="507"/>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3" t="s">
        <v>11</v>
      </c>
      <c r="C13" s="4" t="s">
        <v>342</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12</v>
      </c>
      <c r="C14" s="6" t="s">
        <v>343</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13</v>
      </c>
      <c r="C15" s="6" t="s">
        <v>18</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5" t="s">
        <v>14</v>
      </c>
      <c r="C16" s="77">
        <v>22809280</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7" t="s">
        <v>15</v>
      </c>
      <c r="C17" s="8" t="s">
        <v>344</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row r="19" spans="2:30" s="2" customFormat="1"/>
    <row r="20" spans="2:30" s="2" customFormat="1"/>
    <row r="21" spans="2:30" s="2" customFormat="1"/>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2:C12"/>
  </mergeCells>
  <hyperlinks>
    <hyperlink ref="C4" location="'Pob urbana y rural'!A1" display="'Pob urbana y rural'!A1" xr:uid="{00000000-0004-0000-0C00-000000000000}"/>
    <hyperlink ref="C17" r:id="rId1" xr:uid="{00000000-0004-0000-0C00-000001000000}"/>
  </hyperlinks>
  <pageMargins left="0.7" right="0.7" top="0.75" bottom="0.75" header="0.3" footer="0.3"/>
  <pageSetup paperSize="9" orientation="portrait" horizontalDpi="0" verticalDpi="0"/>
  <drawing r:id="rId2"/>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4" tint="0.79998168889431442"/>
  </sheetPr>
  <dimension ref="A1:Y27"/>
  <sheetViews>
    <sheetView workbookViewId="0">
      <selection activeCell="G31" sqref="G31"/>
    </sheetView>
  </sheetViews>
  <sheetFormatPr defaultColWidth="11.42578125" defaultRowHeight="15"/>
  <cols>
    <col min="1" max="1" width="5" style="2" customWidth="1"/>
    <col min="2" max="2" width="11.42578125" style="2"/>
    <col min="3" max="3" width="18.140625" style="2" customWidth="1"/>
    <col min="4" max="5" width="10.28515625" style="2" customWidth="1"/>
    <col min="6" max="7" width="8.28515625" style="2" customWidth="1"/>
    <col min="8" max="8" width="9.85546875" style="2" customWidth="1"/>
    <col min="9" max="9" width="11.42578125" style="2"/>
    <col min="10" max="11" width="6.42578125" style="2" customWidth="1"/>
    <col min="12" max="16" width="6.7109375" style="2" customWidth="1"/>
    <col min="17" max="17" width="9.42578125" style="2" customWidth="1"/>
    <col min="18" max="21" width="11.42578125" style="2"/>
    <col min="22" max="22" width="15.85546875" style="2" customWidth="1"/>
    <col min="23" max="23" width="11.42578125" style="2"/>
    <col min="24" max="24" width="14.7109375" style="2" customWidth="1"/>
    <col min="25" max="25" width="14.42578125" style="2" customWidth="1"/>
    <col min="26" max="16384" width="11.42578125" style="2"/>
  </cols>
  <sheetData>
    <row r="1" spans="1:25" s="18" customFormat="1" ht="18.75">
      <c r="A1" s="65">
        <v>6</v>
      </c>
      <c r="B1" s="18" t="str">
        <f>+Indice!B9</f>
        <v>Porcentaje de población con discapacidad</v>
      </c>
      <c r="K1" s="64" t="s">
        <v>19</v>
      </c>
    </row>
    <row r="2" spans="1:25" s="18" customFormat="1" ht="18.75">
      <c r="A2" s="17"/>
    </row>
    <row r="3" spans="1:25">
      <c r="B3" s="42"/>
      <c r="C3" s="55"/>
      <c r="D3" s="55"/>
      <c r="E3" s="549" t="s">
        <v>163</v>
      </c>
      <c r="F3" s="491" t="s">
        <v>31</v>
      </c>
      <c r="G3" s="492"/>
      <c r="I3" s="549" t="s">
        <v>163</v>
      </c>
      <c r="J3" s="491" t="s">
        <v>43</v>
      </c>
      <c r="K3" s="491"/>
      <c r="L3" s="491"/>
      <c r="M3" s="491"/>
      <c r="N3" s="491"/>
      <c r="O3" s="491"/>
      <c r="P3" s="491"/>
      <c r="Q3" s="492"/>
    </row>
    <row r="4" spans="1:25" ht="20.25" customHeight="1">
      <c r="B4" s="1" t="s">
        <v>0</v>
      </c>
      <c r="C4" s="69" t="s">
        <v>40</v>
      </c>
      <c r="D4" s="126"/>
      <c r="E4" s="550"/>
      <c r="F4" s="120" t="s">
        <v>41</v>
      </c>
      <c r="G4" s="121" t="s">
        <v>42</v>
      </c>
      <c r="I4" s="550"/>
      <c r="J4" s="127" t="s">
        <v>164</v>
      </c>
      <c r="K4" s="127" t="s">
        <v>165</v>
      </c>
      <c r="L4" s="127" t="s">
        <v>166</v>
      </c>
      <c r="M4" s="127" t="s">
        <v>167</v>
      </c>
      <c r="N4" s="127" t="s">
        <v>168</v>
      </c>
      <c r="O4" s="127" t="s">
        <v>169</v>
      </c>
      <c r="P4" s="127" t="s">
        <v>170</v>
      </c>
      <c r="Q4" s="128" t="s">
        <v>171</v>
      </c>
      <c r="S4" s="489" t="s">
        <v>0</v>
      </c>
      <c r="T4" s="491" t="s">
        <v>33</v>
      </c>
      <c r="U4" s="491"/>
      <c r="V4" s="491"/>
      <c r="W4" s="491"/>
      <c r="X4" s="491"/>
      <c r="Y4" s="492"/>
    </row>
    <row r="5" spans="1:25">
      <c r="B5" s="19">
        <v>2010</v>
      </c>
      <c r="C5" s="34"/>
      <c r="D5" s="43"/>
      <c r="E5" s="20">
        <v>2010</v>
      </c>
      <c r="F5" s="43"/>
      <c r="G5" s="35"/>
      <c r="I5" s="19">
        <v>2010</v>
      </c>
      <c r="J5" s="67"/>
      <c r="K5" s="67"/>
      <c r="L5" s="67"/>
      <c r="M5" s="67"/>
      <c r="N5" s="67"/>
      <c r="O5" s="67"/>
      <c r="P5" s="67"/>
      <c r="Q5" s="68"/>
      <c r="S5" s="490"/>
      <c r="T5" s="44" t="s">
        <v>23</v>
      </c>
      <c r="U5" s="44" t="s">
        <v>24</v>
      </c>
      <c r="V5" s="44" t="s">
        <v>25</v>
      </c>
      <c r="W5" s="44" t="s">
        <v>26</v>
      </c>
      <c r="X5" s="44" t="s">
        <v>28</v>
      </c>
      <c r="Y5" s="45" t="s">
        <v>27</v>
      </c>
    </row>
    <row r="6" spans="1:25">
      <c r="B6" s="200">
        <v>2011</v>
      </c>
      <c r="C6" s="204">
        <v>10.423896346384881</v>
      </c>
      <c r="D6" s="43"/>
      <c r="E6" s="200">
        <v>2011</v>
      </c>
      <c r="F6" s="201">
        <v>48.211665321159842</v>
      </c>
      <c r="G6" s="201">
        <v>51.788334678840151</v>
      </c>
      <c r="I6" s="200">
        <v>2011</v>
      </c>
      <c r="J6" s="202">
        <v>6.240103834471439</v>
      </c>
      <c r="K6" s="202">
        <v>5.7577284871299668</v>
      </c>
      <c r="L6" s="202">
        <v>8.5652288327988479</v>
      </c>
      <c r="M6" s="202">
        <v>8.7815506482964096</v>
      </c>
      <c r="N6" s="202">
        <v>15.132714548868659</v>
      </c>
      <c r="O6" s="202">
        <v>19.056613872249702</v>
      </c>
      <c r="P6" s="202">
        <v>15.443370516897634</v>
      </c>
      <c r="Q6" s="203">
        <v>21.02268925928734</v>
      </c>
      <c r="S6" s="20">
        <v>2010</v>
      </c>
      <c r="T6" s="43"/>
      <c r="U6" s="42"/>
      <c r="V6" s="42"/>
      <c r="W6" s="42"/>
      <c r="X6" s="42"/>
      <c r="Y6" s="46"/>
    </row>
    <row r="7" spans="1:25">
      <c r="B7" s="20">
        <v>2012</v>
      </c>
      <c r="C7" s="35"/>
      <c r="D7" s="43"/>
      <c r="E7" s="20">
        <v>2012</v>
      </c>
      <c r="G7" s="35"/>
      <c r="I7" s="20">
        <v>2012</v>
      </c>
      <c r="J7" s="42"/>
      <c r="K7" s="42"/>
      <c r="L7" s="42"/>
      <c r="M7" s="42"/>
      <c r="N7" s="42"/>
      <c r="O7" s="42"/>
      <c r="P7" s="42"/>
      <c r="Q7" s="46"/>
      <c r="S7" s="200">
        <v>2011</v>
      </c>
      <c r="T7" s="202">
        <v>61.03664982181327</v>
      </c>
      <c r="U7" s="202">
        <v>7.8981993996512099</v>
      </c>
      <c r="V7" s="202">
        <v>5.6825733821581332</v>
      </c>
      <c r="W7" s="202">
        <v>8.5141590433669485</v>
      </c>
      <c r="X7" s="202">
        <v>9.5788191951044368</v>
      </c>
      <c r="Y7" s="203">
        <v>7.2895991579060047</v>
      </c>
    </row>
    <row r="8" spans="1:25">
      <c r="B8" s="20">
        <v>2013</v>
      </c>
      <c r="C8" s="35"/>
      <c r="D8" s="43"/>
      <c r="E8" s="20">
        <v>2013</v>
      </c>
      <c r="F8" s="43"/>
      <c r="G8" s="35"/>
      <c r="I8" s="20">
        <v>2013</v>
      </c>
      <c r="J8" s="42"/>
      <c r="K8" s="42"/>
      <c r="L8" s="42"/>
      <c r="M8" s="42"/>
      <c r="N8" s="42"/>
      <c r="O8" s="42"/>
      <c r="P8" s="42"/>
      <c r="Q8" s="46"/>
      <c r="S8" s="20">
        <v>2012</v>
      </c>
      <c r="T8" s="43"/>
      <c r="U8" s="42"/>
      <c r="V8" s="42"/>
      <c r="W8" s="42"/>
      <c r="X8" s="42"/>
      <c r="Y8" s="46"/>
    </row>
    <row r="9" spans="1:25">
      <c r="B9" s="20">
        <v>2014</v>
      </c>
      <c r="C9" s="35"/>
      <c r="D9" s="43"/>
      <c r="E9" s="20">
        <v>2014</v>
      </c>
      <c r="F9" s="43"/>
      <c r="G9" s="35"/>
      <c r="I9" s="20">
        <v>2014</v>
      </c>
      <c r="J9" s="42"/>
      <c r="K9" s="42"/>
      <c r="L9" s="42"/>
      <c r="M9" s="42"/>
      <c r="N9" s="42"/>
      <c r="O9" s="42"/>
      <c r="P9" s="42"/>
      <c r="Q9" s="46"/>
      <c r="S9" s="20">
        <v>2013</v>
      </c>
      <c r="T9" s="43"/>
      <c r="U9" s="42"/>
      <c r="V9" s="42"/>
      <c r="W9" s="42"/>
      <c r="X9" s="42"/>
      <c r="Y9" s="46"/>
    </row>
    <row r="10" spans="1:25">
      <c r="B10" s="20">
        <v>2015</v>
      </c>
      <c r="C10" s="35"/>
      <c r="D10" s="43"/>
      <c r="E10" s="20">
        <v>2015</v>
      </c>
      <c r="F10" s="43"/>
      <c r="G10" s="35"/>
      <c r="I10" s="20">
        <v>2015</v>
      </c>
      <c r="J10" s="42"/>
      <c r="K10" s="42"/>
      <c r="L10" s="42"/>
      <c r="M10" s="42"/>
      <c r="N10" s="42"/>
      <c r="O10" s="42"/>
      <c r="P10" s="42"/>
      <c r="Q10" s="46"/>
      <c r="S10" s="20">
        <v>2014</v>
      </c>
      <c r="T10" s="43"/>
      <c r="U10" s="42"/>
      <c r="V10" s="42"/>
      <c r="W10" s="42"/>
      <c r="X10" s="42"/>
      <c r="Y10" s="46"/>
    </row>
    <row r="11" spans="1:25">
      <c r="B11" s="21">
        <v>2016</v>
      </c>
      <c r="C11" s="36"/>
      <c r="D11" s="43"/>
      <c r="E11" s="21">
        <v>2016</v>
      </c>
      <c r="F11" s="47"/>
      <c r="G11" s="36"/>
      <c r="I11" s="21">
        <v>2016</v>
      </c>
      <c r="J11" s="48"/>
      <c r="K11" s="48"/>
      <c r="L11" s="48"/>
      <c r="M11" s="48"/>
      <c r="N11" s="48"/>
      <c r="O11" s="48"/>
      <c r="P11" s="48"/>
      <c r="Q11" s="49"/>
      <c r="S11" s="20">
        <v>2015</v>
      </c>
      <c r="T11" s="43"/>
      <c r="U11" s="42"/>
      <c r="V11" s="42"/>
      <c r="W11" s="42"/>
      <c r="X11" s="42"/>
      <c r="Y11" s="46"/>
    </row>
    <row r="12" spans="1:25">
      <c r="B12" s="22" t="s">
        <v>162</v>
      </c>
      <c r="S12" s="21">
        <v>2016</v>
      </c>
      <c r="T12" s="47"/>
      <c r="U12" s="48"/>
      <c r="V12" s="48"/>
      <c r="W12" s="48"/>
      <c r="X12" s="48"/>
      <c r="Y12" s="49"/>
    </row>
    <row r="15" spans="1:25" s="24" customFormat="1" ht="12.75" customHeight="1">
      <c r="B15" s="502" t="s">
        <v>427</v>
      </c>
      <c r="C15" s="502"/>
      <c r="D15" s="502"/>
      <c r="E15" s="502"/>
      <c r="F15" s="502"/>
      <c r="G15" s="502"/>
      <c r="H15" s="502"/>
      <c r="I15" s="502"/>
      <c r="J15" s="502"/>
      <c r="K15" s="502"/>
      <c r="L15" s="502"/>
      <c r="M15" s="502"/>
      <c r="N15" s="502"/>
      <c r="O15" s="502"/>
      <c r="P15" s="502"/>
      <c r="Q15" s="502"/>
      <c r="R15" s="502"/>
      <c r="S15" s="502"/>
      <c r="T15" s="502"/>
      <c r="U15" s="502"/>
      <c r="V15" s="502"/>
      <c r="W15" s="502"/>
      <c r="X15" s="502"/>
      <c r="Y15" s="502"/>
    </row>
    <row r="16" spans="1:25" s="24" customFormat="1" ht="12.75">
      <c r="B16" s="502"/>
      <c r="C16" s="502"/>
      <c r="D16" s="502"/>
      <c r="E16" s="502"/>
      <c r="F16" s="502"/>
      <c r="G16" s="502"/>
      <c r="H16" s="502"/>
      <c r="I16" s="502"/>
      <c r="J16" s="502"/>
      <c r="K16" s="502"/>
      <c r="L16" s="502"/>
      <c r="M16" s="502"/>
      <c r="N16" s="502"/>
      <c r="O16" s="502"/>
      <c r="P16" s="502"/>
      <c r="Q16" s="502"/>
      <c r="R16" s="502"/>
      <c r="S16" s="502"/>
      <c r="T16" s="502"/>
      <c r="U16" s="502"/>
      <c r="V16" s="502"/>
      <c r="W16" s="502"/>
      <c r="X16" s="502"/>
      <c r="Y16" s="502"/>
    </row>
    <row r="17" spans="2:25">
      <c r="B17" s="502"/>
      <c r="C17" s="502"/>
      <c r="D17" s="502"/>
      <c r="E17" s="502"/>
      <c r="F17" s="502"/>
      <c r="G17" s="502"/>
      <c r="H17" s="502"/>
      <c r="I17" s="502"/>
      <c r="J17" s="502"/>
      <c r="K17" s="502"/>
      <c r="L17" s="502"/>
      <c r="M17" s="502"/>
      <c r="N17" s="502"/>
      <c r="O17" s="502"/>
      <c r="P17" s="502"/>
      <c r="Q17" s="502"/>
      <c r="R17" s="502"/>
      <c r="S17" s="502"/>
      <c r="T17" s="502"/>
      <c r="U17" s="502"/>
      <c r="V17" s="502"/>
      <c r="W17" s="502"/>
      <c r="X17" s="502"/>
      <c r="Y17" s="502"/>
    </row>
    <row r="18" spans="2:25" ht="15.75">
      <c r="B18" s="23" t="s">
        <v>1</v>
      </c>
      <c r="C18" s="33"/>
      <c r="D18" s="33"/>
      <c r="E18" s="33"/>
      <c r="F18" s="33"/>
      <c r="G18" s="33"/>
    </row>
    <row r="19" spans="2:25" ht="15" customHeight="1">
      <c r="B19" s="517" t="s">
        <v>433</v>
      </c>
      <c r="C19" s="494"/>
      <c r="D19" s="494"/>
      <c r="E19" s="494"/>
      <c r="F19" s="494"/>
      <c r="G19" s="494"/>
      <c r="H19" s="494"/>
      <c r="I19" s="494"/>
      <c r="J19" s="494"/>
      <c r="K19" s="494"/>
      <c r="L19" s="494"/>
      <c r="M19" s="494"/>
      <c r="N19" s="494"/>
      <c r="O19" s="494"/>
      <c r="P19" s="494"/>
      <c r="Q19" s="494"/>
      <c r="R19" s="494"/>
      <c r="S19" s="494"/>
      <c r="T19" s="494"/>
      <c r="U19" s="494"/>
      <c r="V19" s="67"/>
      <c r="W19" s="67"/>
      <c r="X19" s="67"/>
      <c r="Y19" s="68"/>
    </row>
    <row r="20" spans="2:25">
      <c r="B20" s="496"/>
      <c r="C20" s="497"/>
      <c r="D20" s="497"/>
      <c r="E20" s="497"/>
      <c r="F20" s="497"/>
      <c r="G20" s="497"/>
      <c r="H20" s="497"/>
      <c r="I20" s="497"/>
      <c r="J20" s="497"/>
      <c r="K20" s="497"/>
      <c r="L20" s="497"/>
      <c r="M20" s="497"/>
      <c r="N20" s="497"/>
      <c r="O20" s="497"/>
      <c r="P20" s="497"/>
      <c r="Q20" s="497"/>
      <c r="R20" s="497"/>
      <c r="S20" s="497"/>
      <c r="T20" s="497"/>
      <c r="U20" s="497"/>
      <c r="V20" s="42"/>
      <c r="W20" s="42"/>
      <c r="X20" s="42"/>
      <c r="Y20" s="46"/>
    </row>
    <row r="21" spans="2:25">
      <c r="B21" s="496"/>
      <c r="C21" s="497"/>
      <c r="D21" s="497"/>
      <c r="E21" s="497"/>
      <c r="F21" s="497"/>
      <c r="G21" s="497"/>
      <c r="H21" s="497"/>
      <c r="I21" s="497"/>
      <c r="J21" s="497"/>
      <c r="K21" s="497"/>
      <c r="L21" s="497"/>
      <c r="M21" s="497"/>
      <c r="N21" s="497"/>
      <c r="O21" s="497"/>
      <c r="P21" s="497"/>
      <c r="Q21" s="497"/>
      <c r="R21" s="497"/>
      <c r="S21" s="497"/>
      <c r="T21" s="497"/>
      <c r="U21" s="497"/>
      <c r="V21" s="42"/>
      <c r="W21" s="42"/>
      <c r="X21" s="42"/>
      <c r="Y21" s="46"/>
    </row>
    <row r="22" spans="2:25">
      <c r="B22" s="496"/>
      <c r="C22" s="497"/>
      <c r="D22" s="497"/>
      <c r="E22" s="497"/>
      <c r="F22" s="497"/>
      <c r="G22" s="497"/>
      <c r="H22" s="497"/>
      <c r="I22" s="497"/>
      <c r="J22" s="497"/>
      <c r="K22" s="497"/>
      <c r="L22" s="497"/>
      <c r="M22" s="497"/>
      <c r="N22" s="497"/>
      <c r="O22" s="497"/>
      <c r="P22" s="497"/>
      <c r="Q22" s="497"/>
      <c r="R22" s="497"/>
      <c r="S22" s="497"/>
      <c r="T22" s="497"/>
      <c r="U22" s="497"/>
      <c r="V22" s="42"/>
      <c r="W22" s="42"/>
      <c r="X22" s="42"/>
      <c r="Y22" s="46"/>
    </row>
    <row r="23" spans="2:25">
      <c r="B23" s="496"/>
      <c r="C23" s="497"/>
      <c r="D23" s="497"/>
      <c r="E23" s="497"/>
      <c r="F23" s="497"/>
      <c r="G23" s="497"/>
      <c r="H23" s="497"/>
      <c r="I23" s="497"/>
      <c r="J23" s="497"/>
      <c r="K23" s="497"/>
      <c r="L23" s="497"/>
      <c r="M23" s="497"/>
      <c r="N23" s="497"/>
      <c r="O23" s="497"/>
      <c r="P23" s="497"/>
      <c r="Q23" s="497"/>
      <c r="R23" s="497"/>
      <c r="S23" s="497"/>
      <c r="T23" s="497"/>
      <c r="U23" s="497"/>
      <c r="V23" s="42"/>
      <c r="W23" s="42"/>
      <c r="X23" s="42"/>
      <c r="Y23" s="46"/>
    </row>
    <row r="24" spans="2:25">
      <c r="B24" s="496"/>
      <c r="C24" s="497"/>
      <c r="D24" s="497"/>
      <c r="E24" s="497"/>
      <c r="F24" s="497"/>
      <c r="G24" s="497"/>
      <c r="H24" s="497"/>
      <c r="I24" s="497"/>
      <c r="J24" s="497"/>
      <c r="K24" s="497"/>
      <c r="L24" s="497"/>
      <c r="M24" s="497"/>
      <c r="N24" s="497"/>
      <c r="O24" s="497"/>
      <c r="P24" s="497"/>
      <c r="Q24" s="497"/>
      <c r="R24" s="497"/>
      <c r="S24" s="497"/>
      <c r="T24" s="497"/>
      <c r="U24" s="497"/>
      <c r="V24" s="42"/>
      <c r="W24" s="42"/>
      <c r="X24" s="42"/>
      <c r="Y24" s="46"/>
    </row>
    <row r="25" spans="2:25">
      <c r="B25" s="496"/>
      <c r="C25" s="497"/>
      <c r="D25" s="497"/>
      <c r="E25" s="497"/>
      <c r="F25" s="497"/>
      <c r="G25" s="497"/>
      <c r="H25" s="497"/>
      <c r="I25" s="497"/>
      <c r="J25" s="497"/>
      <c r="K25" s="497"/>
      <c r="L25" s="497"/>
      <c r="M25" s="497"/>
      <c r="N25" s="497"/>
      <c r="O25" s="497"/>
      <c r="P25" s="497"/>
      <c r="Q25" s="497"/>
      <c r="R25" s="497"/>
      <c r="S25" s="497"/>
      <c r="T25" s="497"/>
      <c r="U25" s="497"/>
      <c r="V25" s="42"/>
      <c r="W25" s="42"/>
      <c r="X25" s="42"/>
      <c r="Y25" s="46"/>
    </row>
    <row r="26" spans="2:25">
      <c r="B26" s="496"/>
      <c r="C26" s="497"/>
      <c r="D26" s="497"/>
      <c r="E26" s="497"/>
      <c r="F26" s="497"/>
      <c r="G26" s="497"/>
      <c r="H26" s="497"/>
      <c r="I26" s="497"/>
      <c r="J26" s="497"/>
      <c r="K26" s="497"/>
      <c r="L26" s="497"/>
      <c r="M26" s="497"/>
      <c r="N26" s="497"/>
      <c r="O26" s="497"/>
      <c r="P26" s="497"/>
      <c r="Q26" s="497"/>
      <c r="R26" s="497"/>
      <c r="S26" s="497"/>
      <c r="T26" s="497"/>
      <c r="U26" s="497"/>
      <c r="V26" s="42"/>
      <c r="W26" s="42"/>
      <c r="X26" s="42"/>
      <c r="Y26" s="46"/>
    </row>
    <row r="27" spans="2:25">
      <c r="B27" s="499"/>
      <c r="C27" s="500"/>
      <c r="D27" s="500"/>
      <c r="E27" s="500"/>
      <c r="F27" s="500"/>
      <c r="G27" s="500"/>
      <c r="H27" s="500"/>
      <c r="I27" s="500"/>
      <c r="J27" s="500"/>
      <c r="K27" s="500"/>
      <c r="L27" s="500"/>
      <c r="M27" s="500"/>
      <c r="N27" s="500"/>
      <c r="O27" s="500"/>
      <c r="P27" s="500"/>
      <c r="Q27" s="500"/>
      <c r="R27" s="500"/>
      <c r="S27" s="500"/>
      <c r="T27" s="500"/>
      <c r="U27" s="500"/>
      <c r="V27" s="48"/>
      <c r="W27" s="48"/>
      <c r="X27" s="48"/>
      <c r="Y27" s="49"/>
    </row>
  </sheetData>
  <mergeCells count="8">
    <mergeCell ref="B19:U27"/>
    <mergeCell ref="S4:S5"/>
    <mergeCell ref="T4:Y4"/>
    <mergeCell ref="B15:Y17"/>
    <mergeCell ref="F3:G3"/>
    <mergeCell ref="E3:E4"/>
    <mergeCell ref="I3:I4"/>
    <mergeCell ref="J3:Q3"/>
  </mergeCells>
  <hyperlinks>
    <hyperlink ref="A1" location="Indice!A1" display="Indice!A1" xr:uid="{00000000-0004-0000-0D00-000000000000}"/>
    <hyperlink ref="K1" location="'Ficha_pob con discapacidad'!A1" display="ficha técnica" xr:uid="{00000000-0004-0000-0D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4" tint="0.59999389629810485"/>
  </sheetPr>
  <dimension ref="A1:AD46"/>
  <sheetViews>
    <sheetView workbookViewId="0">
      <selection activeCell="C13" sqref="C13:C17"/>
    </sheetView>
  </sheetViews>
  <sheetFormatPr defaultColWidth="11.42578125" defaultRowHeight="15"/>
  <cols>
    <col min="1" max="1" width="4.42578125" style="2" customWidth="1"/>
    <col min="2" max="2" width="34.28515625" customWidth="1"/>
    <col min="3" max="3" width="90.710937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+'Pob con discapacidad'!B1</f>
        <v>Porcentaje de población con discapacidad</v>
      </c>
      <c r="D4" s="2"/>
      <c r="E4" s="2"/>
      <c r="F4" s="2"/>
      <c r="G4" s="2"/>
      <c r="H4" s="2"/>
      <c r="I4" s="2"/>
      <c r="J4" s="2"/>
      <c r="K4" s="2"/>
      <c r="L4" s="2"/>
      <c r="M4" s="2"/>
      <c r="N4" s="2"/>
      <c r="O4" s="2"/>
      <c r="P4" s="2"/>
      <c r="Q4" s="2"/>
      <c r="R4" s="2"/>
      <c r="S4" s="2"/>
      <c r="T4" s="2"/>
      <c r="U4" s="2"/>
      <c r="V4" s="2"/>
      <c r="W4" s="2"/>
      <c r="X4" s="2"/>
      <c r="Y4" s="2"/>
      <c r="Z4" s="2"/>
      <c r="AA4" s="2"/>
      <c r="AB4" s="2"/>
      <c r="AC4" s="2"/>
      <c r="AD4" s="2"/>
    </row>
    <row r="5" spans="2:30" ht="54" customHeight="1">
      <c r="B5" s="11" t="s">
        <v>4</v>
      </c>
      <c r="C5" s="50" t="s">
        <v>281</v>
      </c>
      <c r="D5" s="2"/>
      <c r="E5" s="2"/>
      <c r="F5" s="2"/>
      <c r="G5" s="2"/>
      <c r="H5" s="2"/>
      <c r="I5" s="2"/>
      <c r="J5" s="2"/>
      <c r="K5" s="2"/>
      <c r="L5" s="2"/>
      <c r="M5" s="2"/>
      <c r="N5" s="2"/>
      <c r="O5" s="2"/>
      <c r="P5" s="2"/>
      <c r="Q5" s="2"/>
      <c r="R5" s="2"/>
      <c r="S5" s="2"/>
      <c r="T5" s="2"/>
      <c r="U5" s="2"/>
      <c r="V5" s="2"/>
      <c r="W5" s="2"/>
      <c r="X5" s="2"/>
      <c r="Y5" s="2"/>
      <c r="Z5" s="2"/>
      <c r="AA5" s="2"/>
      <c r="AB5" s="2"/>
      <c r="AC5" s="2"/>
      <c r="AD5" s="2"/>
    </row>
    <row r="6" spans="2:30" ht="120" customHeight="1">
      <c r="B6" s="11" t="s">
        <v>5</v>
      </c>
      <c r="C6" s="13"/>
      <c r="D6" s="2"/>
      <c r="E6" s="2"/>
      <c r="F6" s="2"/>
      <c r="G6" s="2"/>
      <c r="H6" s="2"/>
      <c r="I6" s="2"/>
      <c r="J6" s="2"/>
      <c r="K6" s="2"/>
      <c r="L6" s="2"/>
      <c r="M6" s="2"/>
      <c r="N6" s="2"/>
      <c r="O6" s="2"/>
      <c r="P6" s="2"/>
      <c r="Q6" s="2"/>
      <c r="R6" s="2"/>
      <c r="S6" s="2"/>
      <c r="T6" s="2"/>
      <c r="U6" s="2"/>
      <c r="V6" s="2"/>
      <c r="W6" s="2"/>
      <c r="X6" s="2"/>
      <c r="Y6" s="2"/>
      <c r="Z6" s="2"/>
      <c r="AA6" s="2"/>
      <c r="AB6" s="2"/>
      <c r="AC6" s="2"/>
      <c r="AD6" s="2"/>
    </row>
    <row r="7" spans="2:30">
      <c r="B7" s="11" t="s">
        <v>6</v>
      </c>
      <c r="C7" s="6" t="s">
        <v>34</v>
      </c>
      <c r="D7" s="2"/>
      <c r="E7" s="2"/>
      <c r="F7" s="2"/>
      <c r="G7" s="2"/>
      <c r="H7" s="2"/>
      <c r="I7" s="2"/>
      <c r="J7" s="2"/>
      <c r="K7" s="2"/>
      <c r="L7" s="2"/>
      <c r="M7" s="2"/>
      <c r="N7" s="2"/>
      <c r="O7" s="2"/>
      <c r="P7" s="2"/>
      <c r="Q7" s="2"/>
      <c r="R7" s="2"/>
      <c r="S7" s="2"/>
      <c r="T7" s="2"/>
      <c r="U7" s="2"/>
      <c r="V7" s="2"/>
      <c r="W7" s="2"/>
      <c r="X7" s="2"/>
      <c r="Y7" s="2"/>
      <c r="Z7" s="2"/>
      <c r="AA7" s="2"/>
      <c r="AB7" s="2"/>
      <c r="AC7" s="2"/>
      <c r="AD7" s="2"/>
    </row>
    <row r="8" spans="2:30">
      <c r="B8" s="11" t="s">
        <v>7</v>
      </c>
      <c r="C8" s="6" t="s">
        <v>347</v>
      </c>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8</v>
      </c>
      <c r="C9" s="6" t="s">
        <v>348</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11" t="s">
        <v>346</v>
      </c>
      <c r="C10" s="6" t="s">
        <v>341</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14" t="s">
        <v>9</v>
      </c>
      <c r="C11" s="15"/>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c r="B12" s="506" t="s">
        <v>10</v>
      </c>
      <c r="C12" s="507"/>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3" t="s">
        <v>11</v>
      </c>
      <c r="C13" s="4" t="s">
        <v>342</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12</v>
      </c>
      <c r="C14" s="6" t="s">
        <v>343</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13</v>
      </c>
      <c r="C15" s="6" t="s">
        <v>18</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5" t="s">
        <v>14</v>
      </c>
      <c r="C16" s="77">
        <v>22809280</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7" t="s">
        <v>15</v>
      </c>
      <c r="C17" s="8" t="s">
        <v>344</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row r="19" spans="2:30" s="2" customFormat="1"/>
    <row r="20" spans="2:30" s="2" customFormat="1"/>
    <row r="21" spans="2:30" s="2" customFormat="1"/>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2:C12"/>
  </mergeCells>
  <hyperlinks>
    <hyperlink ref="C4" location="'Pob con discapacidad'!A1" display="'Pob con discapacidad'!A1" xr:uid="{00000000-0004-0000-0E00-000000000000}"/>
    <hyperlink ref="C17" r:id="rId1" xr:uid="{00000000-0004-0000-0E00-000001000000}"/>
  </hyperlinks>
  <pageMargins left="0.7" right="0.7" top="0.75" bottom="0.75" header="0.3" footer="0.3"/>
  <pageSetup paperSize="9" orientation="portrait" horizontalDpi="0" verticalDpi="0"/>
  <drawing r:id="rId2"/>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4" tint="0.79998168889431442"/>
  </sheetPr>
  <dimension ref="A1:Y27"/>
  <sheetViews>
    <sheetView topLeftCell="B1" workbookViewId="0">
      <selection activeCell="B19" sqref="B19:T27"/>
    </sheetView>
  </sheetViews>
  <sheetFormatPr defaultColWidth="11.42578125" defaultRowHeight="15"/>
  <cols>
    <col min="1" max="1" width="5" style="2" customWidth="1"/>
    <col min="2" max="2" width="11.42578125" style="2"/>
    <col min="3" max="3" width="18.140625" style="2" customWidth="1"/>
    <col min="4" max="4" width="9.42578125" style="2" customWidth="1"/>
    <col min="5" max="7" width="11.42578125" style="2"/>
    <col min="8" max="8" width="9.42578125" style="2" customWidth="1"/>
    <col min="9" max="9" width="11.42578125" style="2"/>
    <col min="10" max="16" width="7.28515625" style="2" customWidth="1"/>
    <col min="17" max="17" width="9" style="2" customWidth="1"/>
    <col min="18" max="21" width="11.42578125" style="2"/>
    <col min="22" max="22" width="15.85546875" style="2" customWidth="1"/>
    <col min="23" max="23" width="11.42578125" style="2"/>
    <col min="24" max="24" width="14.7109375" style="2" customWidth="1"/>
    <col min="25" max="25" width="14.42578125" style="2" customWidth="1"/>
    <col min="26" max="16384" width="11.42578125" style="2"/>
  </cols>
  <sheetData>
    <row r="1" spans="1:25" s="18" customFormat="1" ht="18.75">
      <c r="A1" s="65">
        <v>7</v>
      </c>
      <c r="B1" s="18" t="str">
        <f>+Indice!B10</f>
        <v>Porcentaje de población nacida en otro país</v>
      </c>
      <c r="K1" s="64" t="s">
        <v>19</v>
      </c>
    </row>
    <row r="2" spans="1:25" s="18" customFormat="1" ht="18.75">
      <c r="A2" s="17"/>
    </row>
    <row r="3" spans="1:25">
      <c r="B3" s="42"/>
      <c r="C3" s="55"/>
      <c r="E3" s="549" t="s">
        <v>163</v>
      </c>
      <c r="F3" s="491" t="s">
        <v>31</v>
      </c>
      <c r="G3" s="492"/>
      <c r="I3" s="549" t="s">
        <v>163</v>
      </c>
      <c r="J3" s="491" t="s">
        <v>43</v>
      </c>
      <c r="K3" s="491"/>
      <c r="L3" s="491"/>
      <c r="M3" s="491"/>
      <c r="N3" s="491"/>
      <c r="O3" s="491"/>
      <c r="P3" s="491"/>
      <c r="Q3" s="492"/>
    </row>
    <row r="4" spans="1:25" ht="20.25" customHeight="1">
      <c r="B4" s="1" t="s">
        <v>0</v>
      </c>
      <c r="C4" s="69" t="s">
        <v>40</v>
      </c>
      <c r="E4" s="550"/>
      <c r="F4" s="120" t="s">
        <v>41</v>
      </c>
      <c r="G4" s="121" t="s">
        <v>42</v>
      </c>
      <c r="I4" s="550"/>
      <c r="J4" s="127" t="s">
        <v>164</v>
      </c>
      <c r="K4" s="127" t="s">
        <v>165</v>
      </c>
      <c r="L4" s="127" t="s">
        <v>166</v>
      </c>
      <c r="M4" s="127" t="s">
        <v>167</v>
      </c>
      <c r="N4" s="127" t="s">
        <v>168</v>
      </c>
      <c r="O4" s="127" t="s">
        <v>169</v>
      </c>
      <c r="P4" s="127" t="s">
        <v>170</v>
      </c>
      <c r="Q4" s="128" t="s">
        <v>171</v>
      </c>
      <c r="S4" s="489" t="s">
        <v>0</v>
      </c>
      <c r="T4" s="491" t="s">
        <v>33</v>
      </c>
      <c r="U4" s="491"/>
      <c r="V4" s="491"/>
      <c r="W4" s="491"/>
      <c r="X4" s="491"/>
      <c r="Y4" s="492"/>
    </row>
    <row r="5" spans="1:25">
      <c r="B5" s="19">
        <v>2010</v>
      </c>
      <c r="C5" s="34"/>
      <c r="E5" s="20">
        <v>2010</v>
      </c>
      <c r="F5" s="43"/>
      <c r="G5" s="35"/>
      <c r="I5" s="19">
        <v>2010</v>
      </c>
      <c r="J5" s="67"/>
      <c r="K5" s="67"/>
      <c r="L5" s="67"/>
      <c r="M5" s="67"/>
      <c r="N5" s="67"/>
      <c r="O5" s="67"/>
      <c r="P5" s="67"/>
      <c r="Q5" s="68"/>
      <c r="S5" s="490"/>
      <c r="T5" s="44" t="s">
        <v>23</v>
      </c>
      <c r="U5" s="44" t="s">
        <v>24</v>
      </c>
      <c r="V5" s="44" t="s">
        <v>25</v>
      </c>
      <c r="W5" s="44" t="s">
        <v>26</v>
      </c>
      <c r="X5" s="44" t="s">
        <v>28</v>
      </c>
      <c r="Y5" s="45" t="s">
        <v>27</v>
      </c>
    </row>
    <row r="6" spans="1:25">
      <c r="B6" s="200">
        <v>2011</v>
      </c>
      <c r="C6" s="204">
        <v>8.712717169350249</v>
      </c>
      <c r="E6" s="200">
        <v>2011</v>
      </c>
      <c r="F6" s="201">
        <v>48.160599366055138</v>
      </c>
      <c r="G6" s="204">
        <v>51.839400633944862</v>
      </c>
      <c r="I6" s="200">
        <v>2011</v>
      </c>
      <c r="J6" s="202">
        <v>7.5561105241251241</v>
      </c>
      <c r="K6" s="202">
        <v>10.501446120022626</v>
      </c>
      <c r="L6" s="202">
        <v>22.741438008943533</v>
      </c>
      <c r="M6" s="202">
        <v>24.125924502929593</v>
      </c>
      <c r="N6" s="202">
        <v>16.460421135764523</v>
      </c>
      <c r="O6" s="202">
        <v>9.3845718737659958</v>
      </c>
      <c r="P6" s="202">
        <v>5.1449321764373153</v>
      </c>
      <c r="Q6" s="203">
        <v>4.0851556580112911</v>
      </c>
      <c r="S6" s="20">
        <v>2010</v>
      </c>
      <c r="T6" s="43"/>
      <c r="U6" s="42"/>
      <c r="V6" s="42"/>
      <c r="W6" s="42"/>
      <c r="X6" s="42"/>
      <c r="Y6" s="46"/>
    </row>
    <row r="7" spans="1:25">
      <c r="B7" s="20">
        <v>2012</v>
      </c>
      <c r="C7" s="35"/>
      <c r="E7" s="20">
        <v>2012</v>
      </c>
      <c r="F7" s="43"/>
      <c r="G7" s="35"/>
      <c r="I7" s="20">
        <v>2012</v>
      </c>
      <c r="J7" s="42"/>
      <c r="K7" s="42"/>
      <c r="L7" s="42"/>
      <c r="M7" s="42"/>
      <c r="N7" s="42"/>
      <c r="O7" s="42"/>
      <c r="P7" s="42"/>
      <c r="Q7" s="46"/>
      <c r="S7" s="200">
        <v>2011</v>
      </c>
      <c r="T7" s="202">
        <v>63.302436525469851</v>
      </c>
      <c r="U7" s="202">
        <v>7.0262222649121115</v>
      </c>
      <c r="V7" s="202">
        <v>4.6110417400399148</v>
      </c>
      <c r="W7" s="202">
        <v>2.9858909913659697</v>
      </c>
      <c r="X7" s="202">
        <v>8.727681191901727</v>
      </c>
      <c r="Y7" s="203">
        <v>13.34672728631042</v>
      </c>
    </row>
    <row r="8" spans="1:25">
      <c r="B8" s="20">
        <v>2013</v>
      </c>
      <c r="C8" s="35"/>
      <c r="E8" s="20">
        <v>2013</v>
      </c>
      <c r="F8" s="43"/>
      <c r="G8" s="35"/>
      <c r="I8" s="20">
        <v>2013</v>
      </c>
      <c r="J8" s="42"/>
      <c r="K8" s="42"/>
      <c r="L8" s="42"/>
      <c r="M8" s="42"/>
      <c r="N8" s="42"/>
      <c r="O8" s="42"/>
      <c r="P8" s="42"/>
      <c r="Q8" s="46"/>
      <c r="S8" s="20">
        <v>2012</v>
      </c>
      <c r="T8" s="43"/>
      <c r="U8" s="42"/>
      <c r="V8" s="42"/>
      <c r="W8" s="42"/>
      <c r="X8" s="42"/>
      <c r="Y8" s="46"/>
    </row>
    <row r="9" spans="1:25">
      <c r="B9" s="20">
        <v>2014</v>
      </c>
      <c r="C9" s="35"/>
      <c r="E9" s="20">
        <v>2014</v>
      </c>
      <c r="F9" s="43"/>
      <c r="G9" s="35"/>
      <c r="I9" s="20">
        <v>2014</v>
      </c>
      <c r="J9" s="42"/>
      <c r="K9" s="42"/>
      <c r="L9" s="42"/>
      <c r="M9" s="42"/>
      <c r="N9" s="42"/>
      <c r="O9" s="42"/>
      <c r="P9" s="42"/>
      <c r="Q9" s="46"/>
      <c r="S9" s="20">
        <v>2013</v>
      </c>
      <c r="T9" s="43"/>
      <c r="U9" s="42"/>
      <c r="V9" s="42"/>
      <c r="W9" s="42"/>
      <c r="X9" s="42"/>
      <c r="Y9" s="46"/>
    </row>
    <row r="10" spans="1:25">
      <c r="B10" s="20">
        <v>2015</v>
      </c>
      <c r="C10" s="35"/>
      <c r="E10" s="20">
        <v>2015</v>
      </c>
      <c r="F10" s="43"/>
      <c r="G10" s="35"/>
      <c r="I10" s="20">
        <v>2015</v>
      </c>
      <c r="J10" s="42"/>
      <c r="K10" s="42"/>
      <c r="L10" s="42"/>
      <c r="M10" s="42"/>
      <c r="N10" s="42"/>
      <c r="O10" s="42"/>
      <c r="P10" s="42"/>
      <c r="Q10" s="46"/>
      <c r="S10" s="20">
        <v>2014</v>
      </c>
      <c r="T10" s="43"/>
      <c r="U10" s="42"/>
      <c r="V10" s="42"/>
      <c r="W10" s="42"/>
      <c r="X10" s="42"/>
      <c r="Y10" s="46"/>
    </row>
    <row r="11" spans="1:25">
      <c r="B11" s="21">
        <v>2016</v>
      </c>
      <c r="C11" s="36"/>
      <c r="E11" s="21">
        <v>2016</v>
      </c>
      <c r="F11" s="47"/>
      <c r="G11" s="36"/>
      <c r="I11" s="21">
        <v>2016</v>
      </c>
      <c r="J11" s="48"/>
      <c r="K11" s="48"/>
      <c r="L11" s="48"/>
      <c r="M11" s="48"/>
      <c r="N11" s="48"/>
      <c r="O11" s="48"/>
      <c r="P11" s="48"/>
      <c r="Q11" s="49"/>
      <c r="S11" s="20">
        <v>2015</v>
      </c>
      <c r="T11" s="43"/>
      <c r="U11" s="42"/>
      <c r="V11" s="42"/>
      <c r="W11" s="42"/>
      <c r="X11" s="42"/>
      <c r="Y11" s="46"/>
    </row>
    <row r="12" spans="1:25">
      <c r="B12" s="22" t="s">
        <v>172</v>
      </c>
      <c r="S12" s="21">
        <v>2016</v>
      </c>
      <c r="T12" s="47"/>
      <c r="U12" s="48"/>
      <c r="V12" s="48"/>
      <c r="W12" s="48"/>
      <c r="X12" s="48"/>
      <c r="Y12" s="49"/>
    </row>
    <row r="15" spans="1:25" s="24" customFormat="1" ht="12.75" customHeight="1">
      <c r="B15" s="502" t="s">
        <v>29</v>
      </c>
      <c r="C15" s="502"/>
      <c r="D15" s="502"/>
      <c r="E15" s="502"/>
      <c r="F15" s="502"/>
      <c r="G15" s="502"/>
      <c r="H15" s="502"/>
      <c r="I15" s="502"/>
      <c r="J15" s="502"/>
      <c r="K15" s="502"/>
      <c r="L15" s="502"/>
      <c r="M15" s="502"/>
      <c r="N15" s="502"/>
      <c r="O15" s="502"/>
      <c r="P15" s="502"/>
      <c r="Q15" s="502"/>
      <c r="R15" s="502"/>
      <c r="S15" s="502"/>
      <c r="T15" s="502"/>
      <c r="U15" s="502"/>
      <c r="V15" s="502"/>
      <c r="W15" s="502"/>
      <c r="X15" s="502"/>
      <c r="Y15" s="502"/>
    </row>
    <row r="16" spans="1:25" s="24" customFormat="1" ht="12.75">
      <c r="B16" s="502"/>
      <c r="C16" s="502"/>
      <c r="D16" s="502"/>
      <c r="E16" s="502"/>
      <c r="F16" s="502"/>
      <c r="G16" s="502"/>
      <c r="H16" s="502"/>
      <c r="I16" s="502"/>
      <c r="J16" s="502"/>
      <c r="K16" s="502"/>
      <c r="L16" s="502"/>
      <c r="M16" s="502"/>
      <c r="N16" s="502"/>
      <c r="O16" s="502"/>
      <c r="P16" s="502"/>
      <c r="Q16" s="502"/>
      <c r="R16" s="502"/>
      <c r="S16" s="502"/>
      <c r="T16" s="502"/>
      <c r="U16" s="502"/>
      <c r="V16" s="502"/>
      <c r="W16" s="502"/>
      <c r="X16" s="502"/>
      <c r="Y16" s="502"/>
    </row>
    <row r="17" spans="2:25">
      <c r="B17" s="502"/>
      <c r="C17" s="502"/>
      <c r="D17" s="502"/>
      <c r="E17" s="502"/>
      <c r="F17" s="502"/>
      <c r="G17" s="502"/>
      <c r="H17" s="502"/>
      <c r="I17" s="502"/>
      <c r="J17" s="502"/>
      <c r="K17" s="502"/>
      <c r="L17" s="502"/>
      <c r="M17" s="502"/>
      <c r="N17" s="502"/>
      <c r="O17" s="502"/>
      <c r="P17" s="502"/>
      <c r="Q17" s="502"/>
      <c r="R17" s="502"/>
      <c r="S17" s="502"/>
      <c r="T17" s="502"/>
      <c r="U17" s="502"/>
      <c r="V17" s="502"/>
      <c r="W17" s="502"/>
      <c r="X17" s="502"/>
      <c r="Y17" s="502"/>
    </row>
    <row r="18" spans="2:25" ht="15.75">
      <c r="B18" s="23" t="s">
        <v>1</v>
      </c>
      <c r="C18" s="33"/>
    </row>
    <row r="19" spans="2:25" ht="15" customHeight="1">
      <c r="B19" s="517" t="s">
        <v>434</v>
      </c>
      <c r="C19" s="494"/>
      <c r="D19" s="494"/>
      <c r="E19" s="494"/>
      <c r="F19" s="494"/>
      <c r="G19" s="494"/>
      <c r="H19" s="494"/>
      <c r="I19" s="494"/>
      <c r="J19" s="494"/>
      <c r="K19" s="494"/>
      <c r="L19" s="494"/>
      <c r="M19" s="494"/>
      <c r="N19" s="494"/>
      <c r="O19" s="494"/>
      <c r="P19" s="494"/>
      <c r="Q19" s="494"/>
      <c r="R19" s="494"/>
      <c r="S19" s="494"/>
      <c r="T19" s="494"/>
      <c r="U19" s="67"/>
      <c r="V19" s="67"/>
      <c r="W19" s="67"/>
      <c r="X19" s="67"/>
      <c r="Y19" s="68"/>
    </row>
    <row r="20" spans="2:25">
      <c r="B20" s="496"/>
      <c r="C20" s="497"/>
      <c r="D20" s="497"/>
      <c r="E20" s="497"/>
      <c r="F20" s="497"/>
      <c r="G20" s="497"/>
      <c r="H20" s="497"/>
      <c r="I20" s="497"/>
      <c r="J20" s="497"/>
      <c r="K20" s="497"/>
      <c r="L20" s="497"/>
      <c r="M20" s="497"/>
      <c r="N20" s="497"/>
      <c r="O20" s="497"/>
      <c r="P20" s="497"/>
      <c r="Q20" s="497"/>
      <c r="R20" s="497"/>
      <c r="S20" s="497"/>
      <c r="T20" s="497"/>
      <c r="U20" s="42"/>
      <c r="V20" s="42"/>
      <c r="W20" s="42"/>
      <c r="X20" s="42"/>
      <c r="Y20" s="46"/>
    </row>
    <row r="21" spans="2:25">
      <c r="B21" s="496"/>
      <c r="C21" s="497"/>
      <c r="D21" s="497"/>
      <c r="E21" s="497"/>
      <c r="F21" s="497"/>
      <c r="G21" s="497"/>
      <c r="H21" s="497"/>
      <c r="I21" s="497"/>
      <c r="J21" s="497"/>
      <c r="K21" s="497"/>
      <c r="L21" s="497"/>
      <c r="M21" s="497"/>
      <c r="N21" s="497"/>
      <c r="O21" s="497"/>
      <c r="P21" s="497"/>
      <c r="Q21" s="497"/>
      <c r="R21" s="497"/>
      <c r="S21" s="497"/>
      <c r="T21" s="497"/>
      <c r="U21" s="42"/>
      <c r="V21" s="42"/>
      <c r="W21" s="42"/>
      <c r="X21" s="42"/>
      <c r="Y21" s="46"/>
    </row>
    <row r="22" spans="2:25">
      <c r="B22" s="496"/>
      <c r="C22" s="497"/>
      <c r="D22" s="497"/>
      <c r="E22" s="497"/>
      <c r="F22" s="497"/>
      <c r="G22" s="497"/>
      <c r="H22" s="497"/>
      <c r="I22" s="497"/>
      <c r="J22" s="497"/>
      <c r="K22" s="497"/>
      <c r="L22" s="497"/>
      <c r="M22" s="497"/>
      <c r="N22" s="497"/>
      <c r="O22" s="497"/>
      <c r="P22" s="497"/>
      <c r="Q22" s="497"/>
      <c r="R22" s="497"/>
      <c r="S22" s="497"/>
      <c r="T22" s="497"/>
      <c r="U22" s="42"/>
      <c r="V22" s="42"/>
      <c r="W22" s="42"/>
      <c r="X22" s="42"/>
      <c r="Y22" s="46"/>
    </row>
    <row r="23" spans="2:25">
      <c r="B23" s="496"/>
      <c r="C23" s="497"/>
      <c r="D23" s="497"/>
      <c r="E23" s="497"/>
      <c r="F23" s="497"/>
      <c r="G23" s="497"/>
      <c r="H23" s="497"/>
      <c r="I23" s="497"/>
      <c r="J23" s="497"/>
      <c r="K23" s="497"/>
      <c r="L23" s="497"/>
      <c r="M23" s="497"/>
      <c r="N23" s="497"/>
      <c r="O23" s="497"/>
      <c r="P23" s="497"/>
      <c r="Q23" s="497"/>
      <c r="R23" s="497"/>
      <c r="S23" s="497"/>
      <c r="T23" s="497"/>
      <c r="U23" s="42"/>
      <c r="V23" s="42"/>
      <c r="W23" s="42"/>
      <c r="X23" s="42"/>
      <c r="Y23" s="46"/>
    </row>
    <row r="24" spans="2:25">
      <c r="B24" s="496"/>
      <c r="C24" s="497"/>
      <c r="D24" s="497"/>
      <c r="E24" s="497"/>
      <c r="F24" s="497"/>
      <c r="G24" s="497"/>
      <c r="H24" s="497"/>
      <c r="I24" s="497"/>
      <c r="J24" s="497"/>
      <c r="K24" s="497"/>
      <c r="L24" s="497"/>
      <c r="M24" s="497"/>
      <c r="N24" s="497"/>
      <c r="O24" s="497"/>
      <c r="P24" s="497"/>
      <c r="Q24" s="497"/>
      <c r="R24" s="497"/>
      <c r="S24" s="497"/>
      <c r="T24" s="497"/>
      <c r="U24" s="42"/>
      <c r="V24" s="42"/>
      <c r="W24" s="42"/>
      <c r="X24" s="42"/>
      <c r="Y24" s="46"/>
    </row>
    <row r="25" spans="2:25">
      <c r="B25" s="496"/>
      <c r="C25" s="497"/>
      <c r="D25" s="497"/>
      <c r="E25" s="497"/>
      <c r="F25" s="497"/>
      <c r="G25" s="497"/>
      <c r="H25" s="497"/>
      <c r="I25" s="497"/>
      <c r="J25" s="497"/>
      <c r="K25" s="497"/>
      <c r="L25" s="497"/>
      <c r="M25" s="497"/>
      <c r="N25" s="497"/>
      <c r="O25" s="497"/>
      <c r="P25" s="497"/>
      <c r="Q25" s="497"/>
      <c r="R25" s="497"/>
      <c r="S25" s="497"/>
      <c r="T25" s="497"/>
      <c r="U25" s="42"/>
      <c r="V25" s="42"/>
      <c r="W25" s="42"/>
      <c r="X25" s="42"/>
      <c r="Y25" s="46"/>
    </row>
    <row r="26" spans="2:25">
      <c r="B26" s="496"/>
      <c r="C26" s="497"/>
      <c r="D26" s="497"/>
      <c r="E26" s="497"/>
      <c r="F26" s="497"/>
      <c r="G26" s="497"/>
      <c r="H26" s="497"/>
      <c r="I26" s="497"/>
      <c r="J26" s="497"/>
      <c r="K26" s="497"/>
      <c r="L26" s="497"/>
      <c r="M26" s="497"/>
      <c r="N26" s="497"/>
      <c r="O26" s="497"/>
      <c r="P26" s="497"/>
      <c r="Q26" s="497"/>
      <c r="R26" s="497"/>
      <c r="S26" s="497"/>
      <c r="T26" s="497"/>
      <c r="U26" s="42"/>
      <c r="V26" s="42"/>
      <c r="W26" s="42"/>
      <c r="X26" s="42"/>
      <c r="Y26" s="46"/>
    </row>
    <row r="27" spans="2:25">
      <c r="B27" s="499"/>
      <c r="C27" s="500"/>
      <c r="D27" s="500"/>
      <c r="E27" s="500"/>
      <c r="F27" s="500"/>
      <c r="G27" s="500"/>
      <c r="H27" s="500"/>
      <c r="I27" s="500"/>
      <c r="J27" s="500"/>
      <c r="K27" s="500"/>
      <c r="L27" s="500"/>
      <c r="M27" s="500"/>
      <c r="N27" s="500"/>
      <c r="O27" s="500"/>
      <c r="P27" s="500"/>
      <c r="Q27" s="500"/>
      <c r="R27" s="500"/>
      <c r="S27" s="500"/>
      <c r="T27" s="500"/>
      <c r="U27" s="48"/>
      <c r="V27" s="48"/>
      <c r="W27" s="48"/>
      <c r="X27" s="48"/>
      <c r="Y27" s="49"/>
    </row>
  </sheetData>
  <mergeCells count="8">
    <mergeCell ref="B19:T27"/>
    <mergeCell ref="S4:S5"/>
    <mergeCell ref="T4:Y4"/>
    <mergeCell ref="B15:Y17"/>
    <mergeCell ref="E3:E4"/>
    <mergeCell ref="F3:G3"/>
    <mergeCell ref="I3:I4"/>
    <mergeCell ref="J3:Q3"/>
  </mergeCells>
  <hyperlinks>
    <hyperlink ref="A1" location="Indice!A1" display="Indice!A1" xr:uid="{00000000-0004-0000-0F00-000000000000}"/>
    <hyperlink ref="K1" location="'Ficha_pob nacida en otro país'!A1" display="ficha técnica" xr:uid="{00000000-0004-0000-0F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4" tint="0.59999389629810485"/>
  </sheetPr>
  <dimension ref="A1:AD46"/>
  <sheetViews>
    <sheetView workbookViewId="0">
      <selection activeCell="C13" sqref="C13:C17"/>
    </sheetView>
  </sheetViews>
  <sheetFormatPr defaultColWidth="11.42578125" defaultRowHeight="15"/>
  <cols>
    <col min="1" max="1" width="4.42578125" style="2" customWidth="1"/>
    <col min="2" max="2" width="39.42578125" customWidth="1"/>
    <col min="3" max="3" width="92.4257812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+'Pob nacida en otro país'!B1</f>
        <v>Porcentaje de población nacida en otro país</v>
      </c>
      <c r="D4" s="2"/>
      <c r="E4" s="2"/>
      <c r="F4" s="2"/>
      <c r="G4" s="2"/>
      <c r="H4" s="2"/>
      <c r="I4" s="2"/>
      <c r="J4" s="2"/>
      <c r="K4" s="2"/>
      <c r="L4" s="2"/>
      <c r="M4" s="2"/>
      <c r="N4" s="2"/>
      <c r="O4" s="2"/>
      <c r="P4" s="2"/>
      <c r="Q4" s="2"/>
      <c r="R4" s="2"/>
      <c r="S4" s="2"/>
      <c r="T4" s="2"/>
      <c r="U4" s="2"/>
      <c r="V4" s="2"/>
      <c r="W4" s="2"/>
      <c r="X4" s="2"/>
      <c r="Y4" s="2"/>
      <c r="Z4" s="2"/>
      <c r="AA4" s="2"/>
      <c r="AB4" s="2"/>
      <c r="AC4" s="2"/>
      <c r="AD4" s="2"/>
    </row>
    <row r="5" spans="2:30" ht="40.5" customHeight="1">
      <c r="B5" s="11" t="s">
        <v>4</v>
      </c>
      <c r="C5" s="50" t="s">
        <v>282</v>
      </c>
      <c r="D5" s="2"/>
      <c r="E5" s="2"/>
      <c r="F5" s="2"/>
      <c r="G5" s="2"/>
      <c r="H5" s="2"/>
      <c r="I5" s="2"/>
      <c r="J5" s="2"/>
      <c r="K5" s="2"/>
      <c r="L5" s="2"/>
      <c r="M5" s="2"/>
      <c r="N5" s="2"/>
      <c r="O5" s="2"/>
      <c r="P5" s="2"/>
      <c r="Q5" s="2"/>
      <c r="R5" s="2"/>
      <c r="S5" s="2"/>
      <c r="T5" s="2"/>
      <c r="U5" s="2"/>
      <c r="V5" s="2"/>
      <c r="W5" s="2"/>
      <c r="X5" s="2"/>
      <c r="Y5" s="2"/>
      <c r="Z5" s="2"/>
      <c r="AA5" s="2"/>
      <c r="AB5" s="2"/>
      <c r="AC5" s="2"/>
      <c r="AD5" s="2"/>
    </row>
    <row r="6" spans="2:30" ht="87" customHeight="1">
      <c r="B6" s="11" t="s">
        <v>5</v>
      </c>
      <c r="C6" s="13"/>
      <c r="D6" s="2"/>
      <c r="E6" s="2"/>
      <c r="F6" s="2"/>
      <c r="G6" s="2"/>
      <c r="H6" s="2"/>
      <c r="I6" s="2"/>
      <c r="J6" s="2"/>
      <c r="K6" s="2"/>
      <c r="L6" s="2"/>
      <c r="M6" s="2"/>
      <c r="N6" s="2"/>
      <c r="O6" s="2"/>
      <c r="P6" s="2"/>
      <c r="Q6" s="2"/>
      <c r="R6" s="2"/>
      <c r="S6" s="2"/>
      <c r="T6" s="2"/>
      <c r="U6" s="2"/>
      <c r="V6" s="2"/>
      <c r="W6" s="2"/>
      <c r="X6" s="2"/>
      <c r="Y6" s="2"/>
      <c r="Z6" s="2"/>
      <c r="AA6" s="2"/>
      <c r="AB6" s="2"/>
      <c r="AC6" s="2"/>
      <c r="AD6" s="2"/>
    </row>
    <row r="7" spans="2:30">
      <c r="B7" s="11" t="s">
        <v>6</v>
      </c>
      <c r="C7" s="6" t="s">
        <v>40</v>
      </c>
      <c r="D7" s="2"/>
      <c r="E7" s="2"/>
      <c r="F7" s="2"/>
      <c r="G7" s="2"/>
      <c r="H7" s="2"/>
      <c r="I7" s="2"/>
      <c r="J7" s="2"/>
      <c r="K7" s="2"/>
      <c r="L7" s="2"/>
      <c r="M7" s="2"/>
      <c r="N7" s="2"/>
      <c r="O7" s="2"/>
      <c r="P7" s="2"/>
      <c r="Q7" s="2"/>
      <c r="R7" s="2"/>
      <c r="S7" s="2"/>
      <c r="T7" s="2"/>
      <c r="U7" s="2"/>
      <c r="V7" s="2"/>
      <c r="W7" s="2"/>
      <c r="X7" s="2"/>
      <c r="Y7" s="2"/>
      <c r="Z7" s="2"/>
      <c r="AA7" s="2"/>
      <c r="AB7" s="2"/>
      <c r="AC7" s="2"/>
      <c r="AD7" s="2"/>
    </row>
    <row r="8" spans="2:30">
      <c r="B8" s="11" t="s">
        <v>7</v>
      </c>
      <c r="C8" s="6" t="s">
        <v>283</v>
      </c>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8</v>
      </c>
      <c r="C9" s="6" t="s">
        <v>284</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11" t="s">
        <v>346</v>
      </c>
      <c r="C10" s="6" t="s">
        <v>341</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14" t="s">
        <v>9</v>
      </c>
      <c r="C11" s="15"/>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c r="B12" s="506" t="s">
        <v>10</v>
      </c>
      <c r="C12" s="507"/>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3" t="s">
        <v>11</v>
      </c>
      <c r="C13" s="4" t="s">
        <v>342</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12</v>
      </c>
      <c r="C14" s="6" t="s">
        <v>343</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13</v>
      </c>
      <c r="C15" s="6" t="s">
        <v>18</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5" t="s">
        <v>14</v>
      </c>
      <c r="C16" s="77">
        <v>22809280</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7" t="s">
        <v>15</v>
      </c>
      <c r="C17" s="8" t="s">
        <v>344</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row r="19" spans="2:30" s="2" customFormat="1"/>
    <row r="20" spans="2:30" s="2" customFormat="1"/>
    <row r="21" spans="2:30" s="2" customFormat="1"/>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2:C12"/>
  </mergeCells>
  <hyperlinks>
    <hyperlink ref="C4" location="'Pob nacida en otro país'!A1" display="'Pob nacida en otro país'!A1" xr:uid="{00000000-0004-0000-1000-000000000000}"/>
    <hyperlink ref="C17" r:id="rId1" xr:uid="{00000000-0004-0000-1000-000001000000}"/>
  </hyperlinks>
  <pageMargins left="0.7" right="0.7" top="0.75" bottom="0.75" header="0.3" footer="0.3"/>
  <pageSetup paperSize="9" orientation="portrait" horizontalDpi="0" verticalDpi="0"/>
  <drawing r:id="rId2"/>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4" tint="0.79998168889431442"/>
  </sheetPr>
  <dimension ref="A1:G27"/>
  <sheetViews>
    <sheetView workbookViewId="0">
      <selection activeCell="B15" sqref="B15:G17"/>
    </sheetView>
  </sheetViews>
  <sheetFormatPr defaultColWidth="11.42578125" defaultRowHeight="15"/>
  <cols>
    <col min="1" max="1" width="5" style="2" customWidth="1"/>
    <col min="2" max="2" width="11.42578125" style="2"/>
    <col min="3" max="3" width="18.140625" style="2" customWidth="1"/>
    <col min="4" max="6" width="11.42578125" style="2"/>
    <col min="7" max="7" width="14.42578125" style="2" customWidth="1"/>
    <col min="8" max="16384" width="11.42578125" style="2"/>
  </cols>
  <sheetData>
    <row r="1" spans="1:7" s="18" customFormat="1" ht="18.75">
      <c r="A1" s="65">
        <v>8</v>
      </c>
      <c r="B1" s="18" t="str">
        <f>+Indice!B11</f>
        <v>Esperanza de vida al nacer</v>
      </c>
      <c r="G1" s="64" t="s">
        <v>19</v>
      </c>
    </row>
    <row r="2" spans="1:7" s="18" customFormat="1" ht="18.75">
      <c r="A2" s="17"/>
    </row>
    <row r="3" spans="1:7">
      <c r="B3" s="42"/>
      <c r="C3" s="55"/>
    </row>
    <row r="4" spans="1:7" ht="20.25" customHeight="1">
      <c r="B4" s="1" t="s">
        <v>0</v>
      </c>
      <c r="C4" s="69" t="s">
        <v>420</v>
      </c>
      <c r="E4" s="489" t="s">
        <v>0</v>
      </c>
      <c r="F4" s="491" t="s">
        <v>31</v>
      </c>
      <c r="G4" s="492"/>
    </row>
    <row r="5" spans="1:7">
      <c r="B5" s="19">
        <v>2010</v>
      </c>
      <c r="C5" s="34">
        <v>79.114499999999992</v>
      </c>
      <c r="E5" s="490"/>
      <c r="F5" s="44" t="s">
        <v>108</v>
      </c>
      <c r="G5" s="45" t="s">
        <v>30</v>
      </c>
    </row>
    <row r="6" spans="1:7">
      <c r="B6" s="20">
        <v>2011</v>
      </c>
      <c r="C6" s="35">
        <v>79.113949999999988</v>
      </c>
      <c r="E6" s="20">
        <v>2010</v>
      </c>
      <c r="F6" s="206">
        <v>76.635499999999993</v>
      </c>
      <c r="G6" s="205">
        <v>81.593500000000006</v>
      </c>
    </row>
    <row r="7" spans="1:7">
      <c r="B7" s="20">
        <v>2012</v>
      </c>
      <c r="C7" s="35">
        <v>79.434200000000004</v>
      </c>
      <c r="E7" s="20">
        <v>2011</v>
      </c>
      <c r="F7" s="206">
        <v>76.634699999999995</v>
      </c>
      <c r="G7" s="35">
        <v>81.593199999999996</v>
      </c>
    </row>
    <row r="8" spans="1:7">
      <c r="B8" s="20">
        <v>2013</v>
      </c>
      <c r="C8" s="35">
        <v>79.590249999999997</v>
      </c>
      <c r="E8" s="20">
        <v>2012</v>
      </c>
      <c r="F8" s="43">
        <v>76.934799999999996</v>
      </c>
      <c r="G8" s="35">
        <v>81.933599999999998</v>
      </c>
    </row>
    <row r="9" spans="1:7">
      <c r="B9" s="20">
        <v>2014</v>
      </c>
      <c r="C9" s="35">
        <v>79.74369999999999</v>
      </c>
      <c r="E9" s="20">
        <v>2013</v>
      </c>
      <c r="F9" s="43">
        <v>77.081500000000005</v>
      </c>
      <c r="G9" s="35">
        <v>82.099000000000004</v>
      </c>
    </row>
    <row r="10" spans="1:7">
      <c r="B10" s="20">
        <v>2015</v>
      </c>
      <c r="C10" s="35">
        <v>79.894599999999997</v>
      </c>
      <c r="E10" s="20">
        <v>2014</v>
      </c>
      <c r="F10" s="43">
        <v>77.225999999999999</v>
      </c>
      <c r="G10" s="35">
        <v>82.261399999999995</v>
      </c>
    </row>
    <row r="11" spans="1:7">
      <c r="B11" s="21">
        <v>2016</v>
      </c>
      <c r="C11" s="36">
        <v>80.043099999999995</v>
      </c>
      <c r="E11" s="20">
        <v>2015</v>
      </c>
      <c r="F11" s="43">
        <v>77.368399999999994</v>
      </c>
      <c r="G11" s="35">
        <v>82.4208</v>
      </c>
    </row>
    <row r="12" spans="1:7">
      <c r="B12" s="551" t="s">
        <v>335</v>
      </c>
      <c r="C12" s="551"/>
      <c r="E12" s="21">
        <v>2016</v>
      </c>
      <c r="F12" s="47">
        <v>77.508799999999994</v>
      </c>
      <c r="G12" s="36">
        <v>82.577399999999997</v>
      </c>
    </row>
    <row r="13" spans="1:7">
      <c r="B13" s="539"/>
      <c r="C13" s="539"/>
    </row>
    <row r="15" spans="1:7" s="24" customFormat="1" ht="12.75" customHeight="1">
      <c r="B15" s="502" t="s">
        <v>427</v>
      </c>
      <c r="C15" s="502"/>
      <c r="D15" s="502"/>
      <c r="E15" s="502"/>
      <c r="F15" s="502"/>
      <c r="G15" s="502"/>
    </row>
    <row r="16" spans="1:7" s="24" customFormat="1" ht="12.75">
      <c r="B16" s="502"/>
      <c r="C16" s="502"/>
      <c r="D16" s="502"/>
      <c r="E16" s="502"/>
      <c r="F16" s="502"/>
      <c r="G16" s="502"/>
    </row>
    <row r="17" spans="2:7">
      <c r="B17" s="502"/>
      <c r="C17" s="502"/>
      <c r="D17" s="502"/>
      <c r="E17" s="502"/>
      <c r="F17" s="502"/>
      <c r="G17" s="502"/>
    </row>
    <row r="18" spans="2:7" ht="15.75">
      <c r="B18" s="23" t="s">
        <v>1</v>
      </c>
      <c r="C18" s="33"/>
    </row>
    <row r="19" spans="2:7" ht="15" customHeight="1">
      <c r="B19" s="552" t="s">
        <v>435</v>
      </c>
      <c r="C19" s="553"/>
      <c r="D19" s="553"/>
      <c r="E19" s="553"/>
      <c r="F19" s="553"/>
      <c r="G19" s="554"/>
    </row>
    <row r="20" spans="2:7">
      <c r="B20" s="543"/>
      <c r="C20" s="555"/>
      <c r="D20" s="555"/>
      <c r="E20" s="555"/>
      <c r="F20" s="555"/>
      <c r="G20" s="556"/>
    </row>
    <row r="21" spans="2:7">
      <c r="B21" s="543"/>
      <c r="C21" s="555"/>
      <c r="D21" s="555"/>
      <c r="E21" s="555"/>
      <c r="F21" s="555"/>
      <c r="G21" s="556"/>
    </row>
    <row r="22" spans="2:7">
      <c r="B22" s="543"/>
      <c r="C22" s="555"/>
      <c r="D22" s="555"/>
      <c r="E22" s="555"/>
      <c r="F22" s="555"/>
      <c r="G22" s="556"/>
    </row>
    <row r="23" spans="2:7">
      <c r="B23" s="543"/>
      <c r="C23" s="555"/>
      <c r="D23" s="555"/>
      <c r="E23" s="555"/>
      <c r="F23" s="555"/>
      <c r="G23" s="556"/>
    </row>
    <row r="24" spans="2:7">
      <c r="B24" s="543"/>
      <c r="C24" s="555"/>
      <c r="D24" s="555"/>
      <c r="E24" s="555"/>
      <c r="F24" s="555"/>
      <c r="G24" s="556"/>
    </row>
    <row r="25" spans="2:7">
      <c r="B25" s="543"/>
      <c r="C25" s="555"/>
      <c r="D25" s="555"/>
      <c r="E25" s="555"/>
      <c r="F25" s="555"/>
      <c r="G25" s="556"/>
    </row>
    <row r="26" spans="2:7">
      <c r="B26" s="543"/>
      <c r="C26" s="555"/>
      <c r="D26" s="555"/>
      <c r="E26" s="555"/>
      <c r="F26" s="555"/>
      <c r="G26" s="556"/>
    </row>
    <row r="27" spans="2:7">
      <c r="B27" s="557"/>
      <c r="C27" s="558"/>
      <c r="D27" s="558"/>
      <c r="E27" s="558"/>
      <c r="F27" s="558"/>
      <c r="G27" s="559"/>
    </row>
  </sheetData>
  <mergeCells count="5">
    <mergeCell ref="E4:E5"/>
    <mergeCell ref="F4:G4"/>
    <mergeCell ref="B15:G17"/>
    <mergeCell ref="B12:C13"/>
    <mergeCell ref="B19:G27"/>
  </mergeCells>
  <hyperlinks>
    <hyperlink ref="A1" location="Indice!A1" display="Indice!A1" xr:uid="{00000000-0004-0000-1100-000000000000}"/>
    <hyperlink ref="G1" location="'Ficha_esperanza de vida al nace'!A1" display="ficha técnica" xr:uid="{00000000-0004-0000-11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4" tint="0.59999389629810485"/>
  </sheetPr>
  <dimension ref="A1:AD46"/>
  <sheetViews>
    <sheetView workbookViewId="0">
      <selection activeCell="C6" sqref="C6"/>
    </sheetView>
  </sheetViews>
  <sheetFormatPr defaultColWidth="11.42578125" defaultRowHeight="15"/>
  <cols>
    <col min="1" max="1" width="4.42578125" style="2" customWidth="1"/>
    <col min="2" max="2" width="38.42578125" customWidth="1"/>
    <col min="3" max="3" width="90.710937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+'Esperanza de vida al nacer'!B1</f>
        <v>Esperanza de vida al nacer</v>
      </c>
      <c r="D4" s="2"/>
      <c r="E4" s="2"/>
      <c r="F4" s="2"/>
      <c r="G4" s="2"/>
      <c r="H4" s="2"/>
      <c r="I4" s="2"/>
      <c r="J4" s="2"/>
      <c r="K4" s="2"/>
      <c r="L4" s="2"/>
      <c r="M4" s="2"/>
      <c r="N4" s="2"/>
      <c r="O4" s="2"/>
      <c r="P4" s="2"/>
      <c r="Q4" s="2"/>
      <c r="R4" s="2"/>
      <c r="S4" s="2"/>
      <c r="T4" s="2"/>
      <c r="U4" s="2"/>
      <c r="V4" s="2"/>
      <c r="W4" s="2"/>
      <c r="X4" s="2"/>
      <c r="Y4" s="2"/>
      <c r="Z4" s="2"/>
      <c r="AA4" s="2"/>
      <c r="AB4" s="2"/>
      <c r="AC4" s="2"/>
      <c r="AD4" s="2"/>
    </row>
    <row r="5" spans="2:30" ht="60.75" customHeight="1">
      <c r="B5" s="11" t="s">
        <v>4</v>
      </c>
      <c r="C5" s="50" t="s">
        <v>288</v>
      </c>
      <c r="D5" s="2"/>
      <c r="E5" s="560"/>
      <c r="F5" s="560"/>
      <c r="G5" s="560"/>
      <c r="H5" s="560"/>
      <c r="I5" s="2"/>
      <c r="J5" s="2"/>
      <c r="K5" s="2"/>
      <c r="L5" s="2"/>
      <c r="M5" s="2"/>
      <c r="N5" s="2"/>
      <c r="O5" s="2"/>
      <c r="P5" s="2"/>
      <c r="Q5" s="2"/>
      <c r="R5" s="2"/>
      <c r="S5" s="2"/>
      <c r="T5" s="2"/>
      <c r="U5" s="2"/>
      <c r="V5" s="2"/>
      <c r="W5" s="2"/>
      <c r="X5" s="2"/>
      <c r="Y5" s="2"/>
      <c r="Z5" s="2"/>
      <c r="AA5" s="2"/>
      <c r="AB5" s="2"/>
      <c r="AC5" s="2"/>
      <c r="AD5" s="2"/>
    </row>
    <row r="6" spans="2:30" ht="120" customHeight="1">
      <c r="B6" s="11" t="s">
        <v>5</v>
      </c>
      <c r="C6" s="13" t="s">
        <v>289</v>
      </c>
      <c r="D6" s="2"/>
      <c r="E6" s="560"/>
      <c r="F6" s="560"/>
      <c r="G6" s="560"/>
      <c r="H6" s="560"/>
      <c r="I6" s="2"/>
      <c r="J6" s="2"/>
      <c r="K6" s="2"/>
      <c r="L6" s="2"/>
      <c r="M6" s="2"/>
      <c r="N6" s="2"/>
      <c r="O6" s="2"/>
      <c r="P6" s="2"/>
      <c r="Q6" s="2"/>
      <c r="R6" s="2"/>
      <c r="S6" s="2"/>
      <c r="T6" s="2"/>
      <c r="U6" s="2"/>
      <c r="V6" s="2"/>
      <c r="W6" s="2"/>
      <c r="X6" s="2"/>
      <c r="Y6" s="2"/>
      <c r="Z6" s="2"/>
      <c r="AA6" s="2"/>
      <c r="AB6" s="2"/>
      <c r="AC6" s="2"/>
      <c r="AD6" s="2"/>
    </row>
    <row r="7" spans="2:30">
      <c r="B7" s="11" t="s">
        <v>6</v>
      </c>
      <c r="C7" s="6" t="s">
        <v>336</v>
      </c>
      <c r="D7" s="2"/>
      <c r="E7" s="2"/>
      <c r="F7" s="2"/>
      <c r="G7" s="2"/>
      <c r="H7" s="2"/>
      <c r="I7" s="2"/>
      <c r="J7" s="2"/>
      <c r="K7" s="2"/>
      <c r="L7" s="2"/>
      <c r="M7" s="2"/>
      <c r="N7" s="2"/>
      <c r="O7" s="2"/>
      <c r="P7" s="2"/>
      <c r="Q7" s="2"/>
      <c r="R7" s="2"/>
      <c r="S7" s="2"/>
      <c r="T7" s="2"/>
      <c r="U7" s="2"/>
      <c r="V7" s="2"/>
      <c r="W7" s="2"/>
      <c r="X7" s="2"/>
      <c r="Y7" s="2"/>
      <c r="Z7" s="2"/>
      <c r="AA7" s="2"/>
      <c r="AB7" s="2"/>
      <c r="AC7" s="2"/>
      <c r="AD7" s="2"/>
    </row>
    <row r="8" spans="2:30">
      <c r="B8" s="11" t="s">
        <v>7</v>
      </c>
      <c r="C8" s="6" t="s">
        <v>337</v>
      </c>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8</v>
      </c>
      <c r="C9" s="6" t="s">
        <v>16</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11" t="s">
        <v>346</v>
      </c>
      <c r="C10" s="6" t="s">
        <v>341</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14" t="s">
        <v>9</v>
      </c>
      <c r="C11" s="15"/>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c r="B12" s="506" t="s">
        <v>10</v>
      </c>
      <c r="C12" s="507"/>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3" t="s">
        <v>11</v>
      </c>
      <c r="C13" s="4" t="s">
        <v>342</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12</v>
      </c>
      <c r="C14" s="6" t="s">
        <v>343</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13</v>
      </c>
      <c r="C15" s="6" t="s">
        <v>18</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5" t="s">
        <v>14</v>
      </c>
      <c r="C16" s="77">
        <v>22809280</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7" t="s">
        <v>15</v>
      </c>
      <c r="C17" s="8" t="s">
        <v>344</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row r="19" spans="2:30" s="2" customFormat="1"/>
    <row r="20" spans="2:30" s="2" customFormat="1"/>
    <row r="21" spans="2:30" s="2" customFormat="1"/>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3">
    <mergeCell ref="B2:C2"/>
    <mergeCell ref="B12:C12"/>
    <mergeCell ref="E5:H6"/>
  </mergeCells>
  <hyperlinks>
    <hyperlink ref="C4" location="'Esperanza de vida al nacer'!A1" display="'Esperanza de vida al nacer'!A1" xr:uid="{00000000-0004-0000-1200-000000000000}"/>
    <hyperlink ref="C17" r:id="rId1" xr:uid="{00000000-0004-0000-1200-000001000000}"/>
  </hyperlinks>
  <pageMargins left="0.7" right="0.7" top="0.75" bottom="0.75" header="0.3" footer="0.3"/>
  <pageSetup paperSize="9" orientation="portrait" horizontalDpi="4294967294" verticalDpi="4294967294"/>
  <drawing r:id="rId2"/>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4" tint="0.79998168889431442"/>
  </sheetPr>
  <dimension ref="A1:R26"/>
  <sheetViews>
    <sheetView topLeftCell="A4" workbookViewId="0">
      <selection activeCell="B15" sqref="B15:L16"/>
    </sheetView>
  </sheetViews>
  <sheetFormatPr defaultColWidth="11.42578125" defaultRowHeight="15"/>
  <cols>
    <col min="1" max="1" width="5" style="2" customWidth="1"/>
    <col min="2" max="2" width="11.42578125" style="2"/>
    <col min="3" max="3" width="18.140625" style="2" customWidth="1"/>
    <col min="4" max="5" width="8.85546875" style="2" customWidth="1"/>
    <col min="6" max="8" width="11.42578125" style="2"/>
    <col min="9" max="9" width="15.85546875" style="2" customWidth="1"/>
    <col min="10" max="10" width="11.42578125" style="2"/>
    <col min="11" max="11" width="14.7109375" style="2" customWidth="1"/>
    <col min="12" max="12" width="14.42578125" style="2" customWidth="1"/>
    <col min="13" max="16384" width="11.42578125" style="2"/>
  </cols>
  <sheetData>
    <row r="1" spans="1:18" s="18" customFormat="1" ht="18.75">
      <c r="A1" s="65">
        <v>9</v>
      </c>
      <c r="B1" s="18" t="str">
        <f>+Indice!B12</f>
        <v>Tasa bruta de natalidad</v>
      </c>
      <c r="L1" s="64" t="s">
        <v>19</v>
      </c>
    </row>
    <row r="2" spans="1:18" s="18" customFormat="1" ht="18.75">
      <c r="A2" s="17"/>
    </row>
    <row r="3" spans="1:18">
      <c r="B3" s="42"/>
      <c r="C3" s="55"/>
      <c r="F3" s="58" t="s">
        <v>0</v>
      </c>
      <c r="G3" s="491" t="s">
        <v>33</v>
      </c>
      <c r="H3" s="491"/>
      <c r="I3" s="491"/>
      <c r="J3" s="491"/>
      <c r="K3" s="491"/>
      <c r="L3" s="492"/>
    </row>
    <row r="4" spans="1:18" ht="25.5" customHeight="1">
      <c r="B4" s="1" t="s">
        <v>0</v>
      </c>
      <c r="C4" s="69" t="s">
        <v>32</v>
      </c>
      <c r="F4" s="59"/>
      <c r="G4" s="44" t="s">
        <v>23</v>
      </c>
      <c r="H4" s="44" t="s">
        <v>24</v>
      </c>
      <c r="I4" s="44" t="s">
        <v>25</v>
      </c>
      <c r="J4" s="44" t="s">
        <v>26</v>
      </c>
      <c r="K4" s="44" t="s">
        <v>28</v>
      </c>
      <c r="L4" s="45" t="s">
        <v>27</v>
      </c>
    </row>
    <row r="5" spans="1:18">
      <c r="B5" s="19">
        <v>2010</v>
      </c>
      <c r="C5" s="34">
        <v>15.642624198977744</v>
      </c>
      <c r="F5" s="20">
        <v>2010</v>
      </c>
      <c r="G5" s="186">
        <v>14.485332545015916</v>
      </c>
      <c r="H5" s="186">
        <v>19.376684526227464</v>
      </c>
      <c r="I5" s="186">
        <v>15.649397426162801</v>
      </c>
      <c r="J5" s="186">
        <v>16.947677959318611</v>
      </c>
      <c r="K5" s="186">
        <v>19.644734930294067</v>
      </c>
      <c r="L5" s="183">
        <v>15.505103127500474</v>
      </c>
      <c r="M5" s="198">
        <f>(G11-G6)/G5*100</f>
        <v>-10.20525011962304</v>
      </c>
      <c r="N5" s="198">
        <f t="shared" ref="N5:R5" si="0">(H11-H5)/H5*100</f>
        <v>-19.55271046795896</v>
      </c>
      <c r="O5" s="198">
        <f t="shared" si="0"/>
        <v>-7.0133303238774367</v>
      </c>
      <c r="P5" s="198">
        <f t="shared" si="0"/>
        <v>-9.9588554798473634</v>
      </c>
      <c r="Q5" s="198">
        <f t="shared" si="0"/>
        <v>-9.6621707749267944</v>
      </c>
      <c r="R5" s="198">
        <f t="shared" si="0"/>
        <v>12.776484959955365</v>
      </c>
    </row>
    <row r="6" spans="1:18">
      <c r="B6" s="20">
        <v>2011</v>
      </c>
      <c r="C6" s="35">
        <v>15.996656901445011</v>
      </c>
      <c r="F6" s="20">
        <v>2011</v>
      </c>
      <c r="G6" s="186">
        <v>14.59884741363865</v>
      </c>
      <c r="H6" s="186">
        <v>17.353269020898622</v>
      </c>
      <c r="I6" s="186">
        <v>16.816786941449266</v>
      </c>
      <c r="J6" s="186">
        <v>18.052546318276118</v>
      </c>
      <c r="K6" s="186">
        <v>19.610893428357528</v>
      </c>
      <c r="L6" s="183">
        <v>19.202309238362901</v>
      </c>
      <c r="M6" s="214"/>
      <c r="N6" s="214"/>
      <c r="O6" s="214"/>
      <c r="P6" s="214"/>
      <c r="Q6" s="214"/>
      <c r="R6" s="214"/>
    </row>
    <row r="7" spans="1:18">
      <c r="B7" s="20">
        <v>2012</v>
      </c>
      <c r="C7" s="35">
        <v>15.760724830847225</v>
      </c>
      <c r="F7" s="20">
        <v>2012</v>
      </c>
      <c r="G7" s="186">
        <v>14.284451996134152</v>
      </c>
      <c r="H7" s="186">
        <v>17.09578346106375</v>
      </c>
      <c r="I7" s="186">
        <v>15.697241705947361</v>
      </c>
      <c r="J7" s="186">
        <v>17.681106474795502</v>
      </c>
      <c r="K7" s="186">
        <v>20.225182655082921</v>
      </c>
      <c r="L7" s="183">
        <v>19.381557150745444</v>
      </c>
    </row>
    <row r="8" spans="1:18">
      <c r="B8" s="20">
        <v>2013</v>
      </c>
      <c r="C8" s="35">
        <v>14.96871316168926</v>
      </c>
      <c r="F8" s="20">
        <v>2013</v>
      </c>
      <c r="G8" s="186">
        <v>13.676150655483339</v>
      </c>
      <c r="H8" s="186">
        <v>16.105987790622159</v>
      </c>
      <c r="I8" s="186">
        <v>15.253698929655704</v>
      </c>
      <c r="J8" s="186">
        <v>15.843136810878747</v>
      </c>
      <c r="K8" s="186">
        <v>19.208149026457356</v>
      </c>
      <c r="L8" s="183">
        <v>18.277856963192757</v>
      </c>
    </row>
    <row r="9" spans="1:18">
      <c r="B9" s="20">
        <v>2014</v>
      </c>
      <c r="C9" s="35">
        <v>15.041108340269748</v>
      </c>
      <c r="F9" s="20">
        <v>2014</v>
      </c>
      <c r="G9" s="186">
        <v>13.67078570900612</v>
      </c>
      <c r="H9" s="186">
        <v>16.614379121291357</v>
      </c>
      <c r="I9" s="186">
        <v>15.227541735954281</v>
      </c>
      <c r="J9" s="186">
        <v>16.750677468724113</v>
      </c>
      <c r="K9" s="186">
        <v>18.701106976592079</v>
      </c>
      <c r="L9" s="183">
        <v>18.449098621420994</v>
      </c>
    </row>
    <row r="10" spans="1:18">
      <c r="B10" s="20">
        <v>2015</v>
      </c>
      <c r="C10" s="35">
        <v>14.862505424517515</v>
      </c>
      <c r="F10" s="20">
        <v>2015</v>
      </c>
      <c r="G10" s="186">
        <v>13.626217943734204</v>
      </c>
      <c r="H10" s="186">
        <v>16.055610572793277</v>
      </c>
      <c r="I10" s="186">
        <v>14.907839202439529</v>
      </c>
      <c r="J10" s="186">
        <v>15.928493189628503</v>
      </c>
      <c r="K10" s="186">
        <v>18.723343398158804</v>
      </c>
      <c r="L10" s="183">
        <v>18.024554587276448</v>
      </c>
    </row>
    <row r="11" spans="1:18">
      <c r="B11" s="21">
        <v>2016</v>
      </c>
      <c r="C11" s="36">
        <v>14.314657453461619</v>
      </c>
      <c r="F11" s="21">
        <v>2016</v>
      </c>
      <c r="G11" s="187">
        <v>13.120582996760618</v>
      </c>
      <c r="H11" s="187">
        <v>15.588017502524403</v>
      </c>
      <c r="I11" s="187">
        <v>14.551853490969631</v>
      </c>
      <c r="J11" s="187">
        <v>15.259883204160126</v>
      </c>
      <c r="K11" s="187">
        <v>17.746627093047358</v>
      </c>
      <c r="L11" s="184">
        <v>17.486110296611141</v>
      </c>
    </row>
    <row r="12" spans="1:18">
      <c r="B12" s="22" t="s">
        <v>436</v>
      </c>
    </row>
    <row r="15" spans="1:18" s="24" customFormat="1" ht="12.75" customHeight="1">
      <c r="B15" s="502" t="s">
        <v>427</v>
      </c>
      <c r="C15" s="502"/>
      <c r="D15" s="502"/>
      <c r="E15" s="502"/>
      <c r="F15" s="502"/>
      <c r="G15" s="502"/>
      <c r="H15" s="502"/>
      <c r="I15" s="502"/>
      <c r="J15" s="502"/>
      <c r="K15" s="502"/>
      <c r="L15" s="502"/>
    </row>
    <row r="16" spans="1:18" s="24" customFormat="1" ht="12.75">
      <c r="B16" s="502"/>
      <c r="C16" s="502"/>
      <c r="D16" s="502"/>
      <c r="E16" s="502"/>
      <c r="F16" s="502"/>
      <c r="G16" s="502"/>
      <c r="H16" s="502"/>
      <c r="I16" s="502"/>
      <c r="J16" s="502"/>
      <c r="K16" s="502"/>
      <c r="L16" s="502"/>
    </row>
    <row r="17" spans="2:12" ht="15.75">
      <c r="B17" s="23" t="s">
        <v>1</v>
      </c>
      <c r="C17" s="33"/>
    </row>
    <row r="18" spans="2:12" ht="15" customHeight="1">
      <c r="B18" s="561" t="s">
        <v>421</v>
      </c>
      <c r="C18" s="562"/>
      <c r="D18" s="562"/>
      <c r="E18" s="562"/>
      <c r="F18" s="562"/>
      <c r="G18" s="562"/>
      <c r="H18" s="562"/>
      <c r="I18" s="562"/>
      <c r="J18" s="562"/>
      <c r="K18" s="562"/>
      <c r="L18" s="563"/>
    </row>
    <row r="19" spans="2:12">
      <c r="B19" s="564"/>
      <c r="C19" s="565"/>
      <c r="D19" s="565"/>
      <c r="E19" s="565"/>
      <c r="F19" s="565"/>
      <c r="G19" s="565"/>
      <c r="H19" s="565"/>
      <c r="I19" s="565"/>
      <c r="J19" s="565"/>
      <c r="K19" s="565"/>
      <c r="L19" s="566"/>
    </row>
    <row r="20" spans="2:12">
      <c r="B20" s="564"/>
      <c r="C20" s="565"/>
      <c r="D20" s="565"/>
      <c r="E20" s="565"/>
      <c r="F20" s="565"/>
      <c r="G20" s="565"/>
      <c r="H20" s="565"/>
      <c r="I20" s="565"/>
      <c r="J20" s="565"/>
      <c r="K20" s="565"/>
      <c r="L20" s="566"/>
    </row>
    <row r="21" spans="2:12">
      <c r="B21" s="564"/>
      <c r="C21" s="565"/>
      <c r="D21" s="565"/>
      <c r="E21" s="565"/>
      <c r="F21" s="565"/>
      <c r="G21" s="565"/>
      <c r="H21" s="565"/>
      <c r="I21" s="565"/>
      <c r="J21" s="565"/>
      <c r="K21" s="565"/>
      <c r="L21" s="566"/>
    </row>
    <row r="22" spans="2:12">
      <c r="B22" s="564"/>
      <c r="C22" s="565"/>
      <c r="D22" s="565"/>
      <c r="E22" s="565"/>
      <c r="F22" s="565"/>
      <c r="G22" s="565"/>
      <c r="H22" s="565"/>
      <c r="I22" s="565"/>
      <c r="J22" s="565"/>
      <c r="K22" s="565"/>
      <c r="L22" s="566"/>
    </row>
    <row r="23" spans="2:12">
      <c r="B23" s="564"/>
      <c r="C23" s="565"/>
      <c r="D23" s="565"/>
      <c r="E23" s="565"/>
      <c r="F23" s="565"/>
      <c r="G23" s="565"/>
      <c r="H23" s="565"/>
      <c r="I23" s="565"/>
      <c r="J23" s="565"/>
      <c r="K23" s="565"/>
      <c r="L23" s="566"/>
    </row>
    <row r="24" spans="2:12">
      <c r="B24" s="564"/>
      <c r="C24" s="565"/>
      <c r="D24" s="565"/>
      <c r="E24" s="565"/>
      <c r="F24" s="565"/>
      <c r="G24" s="565"/>
      <c r="H24" s="565"/>
      <c r="I24" s="565"/>
      <c r="J24" s="565"/>
      <c r="K24" s="565"/>
      <c r="L24" s="566"/>
    </row>
    <row r="25" spans="2:12">
      <c r="B25" s="564"/>
      <c r="C25" s="565"/>
      <c r="D25" s="565"/>
      <c r="E25" s="565"/>
      <c r="F25" s="565"/>
      <c r="G25" s="565"/>
      <c r="H25" s="565"/>
      <c r="I25" s="565"/>
      <c r="J25" s="565"/>
      <c r="K25" s="565"/>
      <c r="L25" s="566"/>
    </row>
    <row r="26" spans="2:12">
      <c r="B26" s="567"/>
      <c r="C26" s="568"/>
      <c r="D26" s="568"/>
      <c r="E26" s="568"/>
      <c r="F26" s="568"/>
      <c r="G26" s="568"/>
      <c r="H26" s="568"/>
      <c r="I26" s="568"/>
      <c r="J26" s="568"/>
      <c r="K26" s="568"/>
      <c r="L26" s="569"/>
    </row>
  </sheetData>
  <mergeCells count="3">
    <mergeCell ref="B15:L16"/>
    <mergeCell ref="G3:L3"/>
    <mergeCell ref="B18:L26"/>
  </mergeCells>
  <hyperlinks>
    <hyperlink ref="A1" location="Indice!A1" display="Indice!A1" xr:uid="{00000000-0004-0000-1300-000000000000}"/>
    <hyperlink ref="L1" location="Ficha_TBN!A1" display="ficha técnica" xr:uid="{00000000-0004-0000-13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4" tint="0.59999389629810485"/>
  </sheetPr>
  <dimension ref="A1:AD46"/>
  <sheetViews>
    <sheetView workbookViewId="0">
      <selection activeCell="C13" sqref="C13:C17"/>
    </sheetView>
  </sheetViews>
  <sheetFormatPr defaultColWidth="11.42578125" defaultRowHeight="15"/>
  <cols>
    <col min="1" max="1" width="4.42578125" style="2" customWidth="1"/>
    <col min="2" max="2" width="39.42578125" customWidth="1"/>
    <col min="3" max="3" width="90.710937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+TBN!B1</f>
        <v>Tasa bruta de natalidad</v>
      </c>
      <c r="D4" s="2"/>
      <c r="E4" s="2"/>
      <c r="F4" s="2"/>
      <c r="G4" s="2"/>
      <c r="H4" s="2"/>
      <c r="I4" s="2"/>
      <c r="J4" s="2"/>
      <c r="K4" s="2"/>
      <c r="L4" s="2"/>
      <c r="M4" s="2"/>
      <c r="N4" s="2"/>
      <c r="O4" s="2"/>
      <c r="P4" s="2"/>
      <c r="Q4" s="2"/>
      <c r="R4" s="2"/>
      <c r="S4" s="2"/>
      <c r="T4" s="2"/>
      <c r="U4" s="2"/>
      <c r="V4" s="2"/>
      <c r="W4" s="2"/>
      <c r="X4" s="2"/>
      <c r="Y4" s="2"/>
      <c r="Z4" s="2"/>
      <c r="AA4" s="2"/>
      <c r="AB4" s="2"/>
      <c r="AC4" s="2"/>
      <c r="AD4" s="2"/>
    </row>
    <row r="5" spans="2:30" ht="50.25" customHeight="1">
      <c r="B5" s="11" t="s">
        <v>4</v>
      </c>
      <c r="C5" s="50" t="s">
        <v>285</v>
      </c>
      <c r="D5" s="2"/>
      <c r="E5" s="2"/>
      <c r="F5" s="2"/>
      <c r="G5" s="2"/>
      <c r="H5" s="2"/>
      <c r="I5" s="2"/>
      <c r="J5" s="2"/>
      <c r="K5" s="2"/>
      <c r="L5" s="2"/>
      <c r="M5" s="2"/>
      <c r="N5" s="2"/>
      <c r="O5" s="2"/>
      <c r="P5" s="2"/>
      <c r="Q5" s="2"/>
      <c r="R5" s="2"/>
      <c r="S5" s="2"/>
      <c r="T5" s="2"/>
      <c r="U5" s="2"/>
      <c r="V5" s="2"/>
      <c r="W5" s="2"/>
      <c r="X5" s="2"/>
      <c r="Y5" s="2"/>
      <c r="Z5" s="2"/>
      <c r="AA5" s="2"/>
      <c r="AB5" s="2"/>
      <c r="AC5" s="2"/>
      <c r="AD5" s="2"/>
    </row>
    <row r="6" spans="2:30" ht="120" customHeight="1">
      <c r="B6" s="11" t="s">
        <v>5</v>
      </c>
      <c r="C6" s="13"/>
      <c r="D6" s="2"/>
      <c r="E6" s="2"/>
      <c r="F6" s="2"/>
      <c r="G6" s="2"/>
      <c r="H6" s="2"/>
      <c r="I6" s="2"/>
      <c r="J6" s="2"/>
      <c r="K6" s="2"/>
      <c r="L6" s="2"/>
      <c r="M6" s="2"/>
      <c r="N6" s="2"/>
      <c r="O6" s="2"/>
      <c r="P6" s="2"/>
      <c r="Q6" s="2"/>
      <c r="R6" s="2"/>
      <c r="S6" s="2"/>
      <c r="T6" s="2"/>
      <c r="U6" s="2"/>
      <c r="V6" s="2"/>
      <c r="W6" s="2"/>
      <c r="X6" s="2"/>
      <c r="Y6" s="2"/>
      <c r="Z6" s="2"/>
      <c r="AA6" s="2"/>
      <c r="AB6" s="2"/>
      <c r="AC6" s="2"/>
      <c r="AD6" s="2"/>
    </row>
    <row r="7" spans="2:30">
      <c r="B7" s="11" t="s">
        <v>6</v>
      </c>
      <c r="C7" s="6" t="s">
        <v>32</v>
      </c>
      <c r="D7" s="2"/>
      <c r="E7" s="2"/>
      <c r="F7" s="2"/>
      <c r="G7" s="2"/>
      <c r="H7" s="2"/>
      <c r="I7" s="2"/>
      <c r="J7" s="2"/>
      <c r="K7" s="2"/>
      <c r="L7" s="2"/>
      <c r="M7" s="2"/>
      <c r="N7" s="2"/>
      <c r="O7" s="2"/>
      <c r="P7" s="2"/>
      <c r="Q7" s="2"/>
      <c r="R7" s="2"/>
      <c r="S7" s="2"/>
      <c r="T7" s="2"/>
      <c r="U7" s="2"/>
      <c r="V7" s="2"/>
      <c r="W7" s="2"/>
      <c r="X7" s="2"/>
      <c r="Y7" s="2"/>
      <c r="Z7" s="2"/>
      <c r="AA7" s="2"/>
      <c r="AB7" s="2"/>
      <c r="AC7" s="2"/>
      <c r="AD7" s="2"/>
    </row>
    <row r="8" spans="2:30">
      <c r="B8" s="11" t="s">
        <v>7</v>
      </c>
      <c r="C8" s="6" t="s">
        <v>173</v>
      </c>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8</v>
      </c>
      <c r="C9" s="6" t="s">
        <v>174</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11" t="s">
        <v>346</v>
      </c>
      <c r="C10" s="6" t="s">
        <v>341</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14" t="s">
        <v>9</v>
      </c>
      <c r="C11" s="15"/>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c r="B12" s="506" t="s">
        <v>10</v>
      </c>
      <c r="C12" s="507"/>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3" t="s">
        <v>11</v>
      </c>
      <c r="C13" s="4" t="s">
        <v>342</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12</v>
      </c>
      <c r="C14" s="6" t="s">
        <v>343</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13</v>
      </c>
      <c r="C15" s="6" t="s">
        <v>18</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5" t="s">
        <v>14</v>
      </c>
      <c r="C16" s="77">
        <v>22809280</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7" t="s">
        <v>15</v>
      </c>
      <c r="C17" s="8" t="s">
        <v>344</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row r="19" spans="2:30" s="2" customFormat="1"/>
    <row r="20" spans="2:30" s="2" customFormat="1"/>
    <row r="21" spans="2:30" s="2" customFormat="1"/>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2:C12"/>
  </mergeCells>
  <hyperlinks>
    <hyperlink ref="C4" location="TBN!A1" display="TBN!A1" xr:uid="{00000000-0004-0000-1400-000000000000}"/>
    <hyperlink ref="C17" r:id="rId1" xr:uid="{00000000-0004-0000-1400-000001000000}"/>
  </hyperlinks>
  <pageMargins left="0.7" right="0.7" top="0.75" bottom="0.75" header="0.3" footer="0.3"/>
  <pageSetup paperSize="9" orientation="portrait" horizontalDpi="0" verticalDpi="0"/>
  <drawing r:id="rId2"/>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4" tint="0.79998168889431442"/>
  </sheetPr>
  <dimension ref="A1:R26"/>
  <sheetViews>
    <sheetView workbookViewId="0">
      <selection activeCell="B15" sqref="B15:M16"/>
    </sheetView>
  </sheetViews>
  <sheetFormatPr defaultColWidth="11.42578125" defaultRowHeight="15"/>
  <cols>
    <col min="1" max="1" width="5" style="2" customWidth="1"/>
    <col min="2" max="2" width="11.42578125" style="2"/>
    <col min="3" max="3" width="18.140625" style="2" customWidth="1"/>
    <col min="4" max="4" width="8.85546875" style="2" customWidth="1"/>
    <col min="5" max="5" width="9" style="2" customWidth="1"/>
    <col min="6" max="6" width="11.42578125" style="2"/>
    <col min="7" max="7" width="12.42578125" style="2" customWidth="1"/>
    <col min="8" max="8" width="11" style="2" customWidth="1"/>
    <col min="9" max="9" width="16.28515625" style="2" customWidth="1"/>
    <col min="10" max="10" width="8.85546875" style="2" customWidth="1"/>
    <col min="11" max="11" width="13.42578125" style="2" customWidth="1"/>
    <col min="12" max="12" width="13.28515625" style="2" customWidth="1"/>
    <col min="13" max="13" width="8.85546875" style="2" customWidth="1"/>
    <col min="14" max="16384" width="11.42578125" style="2"/>
  </cols>
  <sheetData>
    <row r="1" spans="1:18" s="18" customFormat="1" ht="18.75">
      <c r="A1" s="65">
        <v>10</v>
      </c>
      <c r="B1" s="18" t="str">
        <f>+Indice!B13</f>
        <v>Tasa bruta de mortalidad</v>
      </c>
      <c r="L1" s="64" t="s">
        <v>19</v>
      </c>
    </row>
    <row r="2" spans="1:18" s="18" customFormat="1" ht="18.75">
      <c r="A2" s="17"/>
    </row>
    <row r="3" spans="1:18">
      <c r="B3" s="42"/>
      <c r="C3" s="55"/>
      <c r="F3" s="489" t="s">
        <v>0</v>
      </c>
      <c r="G3" s="491" t="s">
        <v>175</v>
      </c>
      <c r="H3" s="491"/>
      <c r="I3" s="491"/>
      <c r="J3" s="491"/>
      <c r="K3" s="491"/>
      <c r="L3" s="492"/>
    </row>
    <row r="4" spans="1:18" ht="25.5" customHeight="1">
      <c r="B4" s="1" t="s">
        <v>0</v>
      </c>
      <c r="C4" s="69" t="s">
        <v>32</v>
      </c>
      <c r="F4" s="490"/>
      <c r="G4" s="70" t="s">
        <v>23</v>
      </c>
      <c r="H4" s="70" t="s">
        <v>24</v>
      </c>
      <c r="I4" s="70" t="s">
        <v>25</v>
      </c>
      <c r="J4" s="70" t="s">
        <v>26</v>
      </c>
      <c r="K4" s="70" t="s">
        <v>28</v>
      </c>
      <c r="L4" s="71" t="s">
        <v>27</v>
      </c>
      <c r="M4" s="72"/>
    </row>
    <row r="5" spans="1:18">
      <c r="B5" s="19">
        <v>2010</v>
      </c>
      <c r="C5" s="182">
        <v>4.2076413784706919</v>
      </c>
      <c r="F5" s="20">
        <v>2010</v>
      </c>
      <c r="G5" s="186">
        <v>4.399444658533624</v>
      </c>
      <c r="H5" s="186">
        <v>5.0524667838854773</v>
      </c>
      <c r="I5" s="186">
        <v>4.4350991959192418</v>
      </c>
      <c r="J5" s="186">
        <v>4.10351887618683</v>
      </c>
      <c r="K5" s="186">
        <v>3.7210974651716602</v>
      </c>
      <c r="L5" s="183">
        <v>2.3227433123989019</v>
      </c>
      <c r="M5" s="26"/>
      <c r="N5" s="26"/>
      <c r="O5" s="26"/>
      <c r="P5" s="26"/>
      <c r="Q5" s="26"/>
      <c r="R5" s="26"/>
    </row>
    <row r="6" spans="1:18">
      <c r="B6" s="20">
        <v>2011</v>
      </c>
      <c r="C6" s="183">
        <v>4.094163361930705</v>
      </c>
      <c r="F6" s="20">
        <v>2011</v>
      </c>
      <c r="G6" s="186">
        <v>4.3167194602013286</v>
      </c>
      <c r="H6" s="186">
        <v>4.2981949332072764</v>
      </c>
      <c r="I6" s="186">
        <v>4.147758144375655</v>
      </c>
      <c r="J6" s="186">
        <v>3.8268866119393108</v>
      </c>
      <c r="K6" s="186">
        <v>3.6582045872184032</v>
      </c>
      <c r="L6" s="183">
        <v>2.8217133804464565</v>
      </c>
      <c r="M6" s="211"/>
      <c r="N6" s="211"/>
      <c r="O6" s="211"/>
      <c r="P6" s="211"/>
      <c r="Q6" s="211"/>
      <c r="R6" s="211"/>
    </row>
    <row r="7" spans="1:18">
      <c r="B7" s="20">
        <v>2012</v>
      </c>
      <c r="C7" s="183">
        <v>4.1268570050495965</v>
      </c>
      <c r="F7" s="20">
        <v>2012</v>
      </c>
      <c r="G7" s="186">
        <v>4.2835821459993593</v>
      </c>
      <c r="H7" s="186">
        <v>4.4978328884296328</v>
      </c>
      <c r="I7" s="186">
        <v>4.2212649510964768</v>
      </c>
      <c r="J7" s="186">
        <v>3.9871679976253942</v>
      </c>
      <c r="K7" s="186">
        <v>3.780228636671096</v>
      </c>
      <c r="L7" s="183">
        <v>2.9762562120375482</v>
      </c>
    </row>
    <row r="8" spans="1:18">
      <c r="B8" s="20">
        <v>2013</v>
      </c>
      <c r="C8" s="183">
        <v>4.1683251420913852</v>
      </c>
      <c r="F8" s="20">
        <v>2013</v>
      </c>
      <c r="G8" s="186">
        <v>4.3772517478762802</v>
      </c>
      <c r="H8" s="186">
        <v>4.455688768163002</v>
      </c>
      <c r="I8" s="186">
        <v>4.2067707217621901</v>
      </c>
      <c r="J8" s="186">
        <v>3.9600765407217016</v>
      </c>
      <c r="K8" s="186">
        <v>3.6636538557116789</v>
      </c>
      <c r="L8" s="183">
        <v>2.9777923226509655</v>
      </c>
    </row>
    <row r="9" spans="1:18">
      <c r="B9" s="20">
        <v>2014</v>
      </c>
      <c r="C9" s="183">
        <v>4.3074559842316944</v>
      </c>
      <c r="F9" s="20">
        <v>2014</v>
      </c>
      <c r="G9" s="186">
        <v>4.499365008970508</v>
      </c>
      <c r="H9" s="186">
        <v>4.6655866440287994</v>
      </c>
      <c r="I9" s="186">
        <v>4.7163988352419199</v>
      </c>
      <c r="J9" s="186">
        <v>4.0634082644163945</v>
      </c>
      <c r="K9" s="186">
        <v>3.6159522357937228</v>
      </c>
      <c r="L9" s="183">
        <v>3.168080593849417</v>
      </c>
    </row>
    <row r="10" spans="1:18">
      <c r="B10" s="20">
        <v>2015</v>
      </c>
      <c r="C10" s="183">
        <v>4.3536861989306379</v>
      </c>
      <c r="F10" s="20">
        <v>2015</v>
      </c>
      <c r="G10" s="186">
        <v>4.5494928875341971</v>
      </c>
      <c r="H10" s="186">
        <v>4.866745818537952</v>
      </c>
      <c r="I10" s="186">
        <v>4.5134152699122314</v>
      </c>
      <c r="J10" s="186">
        <v>4.0943055985239321</v>
      </c>
      <c r="K10" s="186">
        <v>3.8014130738161529</v>
      </c>
      <c r="L10" s="183">
        <v>3.081676119740671</v>
      </c>
    </row>
    <row r="11" spans="1:18">
      <c r="B11" s="21">
        <v>2016</v>
      </c>
      <c r="C11" s="184">
        <v>4.6215298140918524</v>
      </c>
      <c r="F11" s="21">
        <v>2016</v>
      </c>
      <c r="G11" s="187">
        <v>4.8117351504205548</v>
      </c>
      <c r="H11" s="187">
        <v>5.1592056546617302</v>
      </c>
      <c r="I11" s="187">
        <v>4.7171468110963586</v>
      </c>
      <c r="J11" s="187">
        <v>4.3500773931655887</v>
      </c>
      <c r="K11" s="187">
        <v>4.0932728643570924</v>
      </c>
      <c r="L11" s="184">
        <v>3.4090010887385676</v>
      </c>
    </row>
    <row r="12" spans="1:18">
      <c r="B12" s="22" t="s">
        <v>176</v>
      </c>
    </row>
    <row r="15" spans="1:18" s="24" customFormat="1" ht="12.75" customHeight="1">
      <c r="B15" s="502" t="s">
        <v>427</v>
      </c>
      <c r="C15" s="502"/>
      <c r="D15" s="502"/>
      <c r="E15" s="502"/>
      <c r="F15" s="502"/>
      <c r="G15" s="502"/>
      <c r="H15" s="502"/>
      <c r="I15" s="502"/>
      <c r="J15" s="502"/>
      <c r="K15" s="502"/>
      <c r="L15" s="502"/>
      <c r="M15" s="502"/>
    </row>
    <row r="16" spans="1:18" s="24" customFormat="1" ht="12.75">
      <c r="B16" s="502"/>
      <c r="C16" s="502"/>
      <c r="D16" s="502"/>
      <c r="E16" s="502"/>
      <c r="F16" s="502"/>
      <c r="G16" s="502"/>
      <c r="H16" s="502"/>
      <c r="I16" s="502"/>
      <c r="J16" s="502"/>
      <c r="K16" s="502"/>
      <c r="L16" s="502"/>
      <c r="M16" s="502"/>
    </row>
    <row r="17" spans="2:13" ht="15.75">
      <c r="B17" s="23" t="s">
        <v>1</v>
      </c>
      <c r="C17" s="33"/>
    </row>
    <row r="18" spans="2:13" ht="15" customHeight="1">
      <c r="B18" s="517" t="s">
        <v>422</v>
      </c>
      <c r="C18" s="494"/>
      <c r="D18" s="494"/>
      <c r="E18" s="494"/>
      <c r="F18" s="494"/>
      <c r="G18" s="494"/>
      <c r="H18" s="494"/>
      <c r="I18" s="494"/>
      <c r="J18" s="494"/>
      <c r="K18" s="494"/>
      <c r="L18" s="494"/>
      <c r="M18" s="495"/>
    </row>
    <row r="19" spans="2:13">
      <c r="B19" s="496"/>
      <c r="C19" s="497"/>
      <c r="D19" s="497"/>
      <c r="E19" s="497"/>
      <c r="F19" s="497"/>
      <c r="G19" s="497"/>
      <c r="H19" s="497"/>
      <c r="I19" s="497"/>
      <c r="J19" s="497"/>
      <c r="K19" s="497"/>
      <c r="L19" s="497"/>
      <c r="M19" s="498"/>
    </row>
    <row r="20" spans="2:13">
      <c r="B20" s="496"/>
      <c r="C20" s="497"/>
      <c r="D20" s="497"/>
      <c r="E20" s="497"/>
      <c r="F20" s="497"/>
      <c r="G20" s="497"/>
      <c r="H20" s="497"/>
      <c r="I20" s="497"/>
      <c r="J20" s="497"/>
      <c r="K20" s="497"/>
      <c r="L20" s="497"/>
      <c r="M20" s="498"/>
    </row>
    <row r="21" spans="2:13">
      <c r="B21" s="496"/>
      <c r="C21" s="497"/>
      <c r="D21" s="497"/>
      <c r="E21" s="497"/>
      <c r="F21" s="497"/>
      <c r="G21" s="497"/>
      <c r="H21" s="497"/>
      <c r="I21" s="497"/>
      <c r="J21" s="497"/>
      <c r="K21" s="497"/>
      <c r="L21" s="497"/>
      <c r="M21" s="498"/>
    </row>
    <row r="22" spans="2:13">
      <c r="B22" s="496"/>
      <c r="C22" s="497"/>
      <c r="D22" s="497"/>
      <c r="E22" s="497"/>
      <c r="F22" s="497"/>
      <c r="G22" s="497"/>
      <c r="H22" s="497"/>
      <c r="I22" s="497"/>
      <c r="J22" s="497"/>
      <c r="K22" s="497"/>
      <c r="L22" s="497"/>
      <c r="M22" s="498"/>
    </row>
    <row r="23" spans="2:13">
      <c r="B23" s="496"/>
      <c r="C23" s="497"/>
      <c r="D23" s="497"/>
      <c r="E23" s="497"/>
      <c r="F23" s="497"/>
      <c r="G23" s="497"/>
      <c r="H23" s="497"/>
      <c r="I23" s="497"/>
      <c r="J23" s="497"/>
      <c r="K23" s="497"/>
      <c r="L23" s="497"/>
      <c r="M23" s="498"/>
    </row>
    <row r="24" spans="2:13">
      <c r="B24" s="496"/>
      <c r="C24" s="497"/>
      <c r="D24" s="497"/>
      <c r="E24" s="497"/>
      <c r="F24" s="497"/>
      <c r="G24" s="497"/>
      <c r="H24" s="497"/>
      <c r="I24" s="497"/>
      <c r="J24" s="497"/>
      <c r="K24" s="497"/>
      <c r="L24" s="497"/>
      <c r="M24" s="498"/>
    </row>
    <row r="25" spans="2:13">
      <c r="B25" s="496"/>
      <c r="C25" s="497"/>
      <c r="D25" s="497"/>
      <c r="E25" s="497"/>
      <c r="F25" s="497"/>
      <c r="G25" s="497"/>
      <c r="H25" s="497"/>
      <c r="I25" s="497"/>
      <c r="J25" s="497"/>
      <c r="K25" s="497"/>
      <c r="L25" s="497"/>
      <c r="M25" s="498"/>
    </row>
    <row r="26" spans="2:13">
      <c r="B26" s="499"/>
      <c r="C26" s="500"/>
      <c r="D26" s="500"/>
      <c r="E26" s="500"/>
      <c r="F26" s="500"/>
      <c r="G26" s="500"/>
      <c r="H26" s="500"/>
      <c r="I26" s="500"/>
      <c r="J26" s="500"/>
      <c r="K26" s="500"/>
      <c r="L26" s="500"/>
      <c r="M26" s="501"/>
    </row>
  </sheetData>
  <mergeCells count="4">
    <mergeCell ref="F3:F4"/>
    <mergeCell ref="G3:L3"/>
    <mergeCell ref="B15:M16"/>
    <mergeCell ref="B18:M26"/>
  </mergeCells>
  <hyperlinks>
    <hyperlink ref="A1" location="Indice!A1" display="Indice!A1" xr:uid="{00000000-0004-0000-1500-000000000000}"/>
    <hyperlink ref="L1" location="Ficha_TBM!A1" display="ficha técnica" xr:uid="{00000000-0004-0000-15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4" tint="0.59999389629810485"/>
  </sheetPr>
  <dimension ref="A1:AD46"/>
  <sheetViews>
    <sheetView workbookViewId="0">
      <selection activeCell="D4" sqref="D4"/>
    </sheetView>
  </sheetViews>
  <sheetFormatPr defaultColWidth="11.42578125" defaultRowHeight="15"/>
  <cols>
    <col min="1" max="1" width="4.42578125" style="2" customWidth="1"/>
    <col min="2" max="2" width="37.85546875" customWidth="1"/>
    <col min="3" max="3" width="90.710937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+TBM!B1</f>
        <v>Tasa bruta de mortalidad</v>
      </c>
      <c r="D4" s="2"/>
      <c r="E4" s="2"/>
      <c r="F4" s="2"/>
      <c r="G4" s="2"/>
      <c r="H4" s="2"/>
      <c r="I4" s="2"/>
      <c r="J4" s="2"/>
      <c r="K4" s="2"/>
      <c r="L4" s="2"/>
      <c r="M4" s="2"/>
      <c r="N4" s="2"/>
      <c r="O4" s="2"/>
      <c r="P4" s="2"/>
      <c r="Q4" s="2"/>
      <c r="R4" s="2"/>
      <c r="S4" s="2"/>
      <c r="T4" s="2"/>
      <c r="U4" s="2"/>
      <c r="V4" s="2"/>
      <c r="W4" s="2"/>
      <c r="X4" s="2"/>
      <c r="Y4" s="2"/>
      <c r="Z4" s="2"/>
      <c r="AA4" s="2"/>
      <c r="AB4" s="2"/>
      <c r="AC4" s="2"/>
      <c r="AD4" s="2"/>
    </row>
    <row r="5" spans="2:30" ht="63" customHeight="1">
      <c r="B5" s="11" t="s">
        <v>4</v>
      </c>
      <c r="C5" s="50" t="s">
        <v>177</v>
      </c>
      <c r="D5" s="2"/>
      <c r="E5" s="2"/>
      <c r="F5" s="2"/>
      <c r="G5" s="2"/>
      <c r="H5" s="2"/>
      <c r="I5" s="2"/>
      <c r="J5" s="2"/>
      <c r="K5" s="2"/>
      <c r="L5" s="2"/>
      <c r="M5" s="2"/>
      <c r="N5" s="2"/>
      <c r="O5" s="2"/>
      <c r="P5" s="2"/>
      <c r="Q5" s="2"/>
      <c r="R5" s="2"/>
      <c r="S5" s="2"/>
      <c r="T5" s="2"/>
      <c r="U5" s="2"/>
      <c r="V5" s="2"/>
      <c r="W5" s="2"/>
      <c r="X5" s="2"/>
      <c r="Y5" s="2"/>
      <c r="Z5" s="2"/>
      <c r="AA5" s="2"/>
      <c r="AB5" s="2"/>
      <c r="AC5" s="2"/>
      <c r="AD5" s="2"/>
    </row>
    <row r="6" spans="2:30" ht="120" customHeight="1">
      <c r="B6" s="11" t="s">
        <v>5</v>
      </c>
      <c r="C6" s="13"/>
      <c r="D6" s="2"/>
      <c r="E6" s="2"/>
      <c r="F6" s="2"/>
      <c r="G6" s="2"/>
      <c r="H6" s="2"/>
      <c r="I6" s="2"/>
      <c r="J6" s="2"/>
      <c r="K6" s="2"/>
      <c r="L6" s="2"/>
      <c r="M6" s="2"/>
      <c r="N6" s="2"/>
      <c r="O6" s="2"/>
      <c r="P6" s="2"/>
      <c r="Q6" s="2"/>
      <c r="R6" s="2"/>
      <c r="S6" s="2"/>
      <c r="T6" s="2"/>
      <c r="U6" s="2"/>
      <c r="V6" s="2"/>
      <c r="W6" s="2"/>
      <c r="X6" s="2"/>
      <c r="Y6" s="2"/>
      <c r="Z6" s="2"/>
      <c r="AA6" s="2"/>
      <c r="AB6" s="2"/>
      <c r="AC6" s="2"/>
      <c r="AD6" s="2"/>
    </row>
    <row r="7" spans="2:30">
      <c r="B7" s="11" t="s">
        <v>6</v>
      </c>
      <c r="C7" s="6" t="s">
        <v>32</v>
      </c>
      <c r="D7" s="2"/>
      <c r="E7" s="2"/>
      <c r="F7" s="2"/>
      <c r="G7" s="2"/>
      <c r="H7" s="2"/>
      <c r="I7" s="2"/>
      <c r="J7" s="2"/>
      <c r="K7" s="2"/>
      <c r="L7" s="2"/>
      <c r="M7" s="2"/>
      <c r="N7" s="2"/>
      <c r="O7" s="2"/>
      <c r="P7" s="2"/>
      <c r="Q7" s="2"/>
      <c r="R7" s="2"/>
      <c r="S7" s="2"/>
      <c r="T7" s="2"/>
      <c r="U7" s="2"/>
      <c r="V7" s="2"/>
      <c r="W7" s="2"/>
      <c r="X7" s="2"/>
      <c r="Y7" s="2"/>
      <c r="Z7" s="2"/>
      <c r="AA7" s="2"/>
      <c r="AB7" s="2"/>
      <c r="AC7" s="2"/>
      <c r="AD7" s="2"/>
    </row>
    <row r="8" spans="2:30">
      <c r="B8" s="11" t="s">
        <v>7</v>
      </c>
      <c r="C8" s="6" t="s">
        <v>178</v>
      </c>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8</v>
      </c>
      <c r="C9" s="6" t="s">
        <v>174</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11" t="s">
        <v>346</v>
      </c>
      <c r="C10" s="6" t="s">
        <v>341</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14" t="s">
        <v>9</v>
      </c>
      <c r="C11" s="15"/>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ht="15" customHeight="1">
      <c r="B12" s="506" t="s">
        <v>10</v>
      </c>
      <c r="C12" s="507"/>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3" t="s">
        <v>11</v>
      </c>
      <c r="C13" s="4" t="s">
        <v>342</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12</v>
      </c>
      <c r="C14" s="6" t="s">
        <v>343</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13</v>
      </c>
      <c r="C15" s="6" t="s">
        <v>18</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5" t="s">
        <v>14</v>
      </c>
      <c r="C16" s="77">
        <v>22809280</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7" t="s">
        <v>15</v>
      </c>
      <c r="C17" s="8" t="s">
        <v>344</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row r="19" spans="2:30" s="2" customFormat="1"/>
    <row r="20" spans="2:30" s="2" customFormat="1"/>
    <row r="21" spans="2:30" s="2" customFormat="1"/>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2:C12"/>
  </mergeCells>
  <hyperlinks>
    <hyperlink ref="C4" location="TBM!A1" display="TBM!A1" xr:uid="{00000000-0004-0000-1600-000000000000}"/>
    <hyperlink ref="C17" r:id="rId1" xr:uid="{00000000-0004-0000-1600-000001000000}"/>
  </hyperlinks>
  <pageMargins left="0.7" right="0.7" top="0.75" bottom="0.75" header="0.3" footer="0.3"/>
  <pageSetup paperSize="9" orientation="portrait" horizontalDpi="0" verticalDpi="0"/>
  <drawing r:id="rId2"/>
  <extLst>
    <ext xmlns:mx="http://schemas.microsoft.com/office/mac/excel/2008/main" uri="{64002731-A6B0-56B0-2670-7721B7C09600}">
      <mx:PLV Mode="0"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4" tint="0.79998168889431442"/>
  </sheetPr>
  <dimension ref="A1:S26"/>
  <sheetViews>
    <sheetView workbookViewId="0">
      <selection activeCell="B15" sqref="B15:M16"/>
    </sheetView>
  </sheetViews>
  <sheetFormatPr defaultColWidth="11.42578125" defaultRowHeight="15"/>
  <cols>
    <col min="1" max="1" width="5" style="2" customWidth="1"/>
    <col min="2" max="2" width="11.42578125" style="2"/>
    <col min="3" max="3" width="18.140625" style="2" customWidth="1"/>
    <col min="4" max="4" width="8.85546875" style="2" customWidth="1"/>
    <col min="5" max="5" width="9" style="2" customWidth="1"/>
    <col min="6" max="6" width="11.42578125" style="2"/>
    <col min="7" max="7" width="14.140625" style="2" customWidth="1"/>
    <col min="8" max="8" width="11" style="2" customWidth="1"/>
    <col min="9" max="9" width="16.28515625" style="2" customWidth="1"/>
    <col min="10" max="10" width="8.85546875" style="2" customWidth="1"/>
    <col min="11" max="11" width="13.42578125" style="2" customWidth="1"/>
    <col min="12" max="12" width="13.28515625" style="2" customWidth="1"/>
    <col min="13" max="13" width="8.85546875" style="2" customWidth="1"/>
    <col min="14" max="16384" width="11.42578125" style="2"/>
  </cols>
  <sheetData>
    <row r="1" spans="1:19" s="18" customFormat="1" ht="18.75">
      <c r="A1" s="65">
        <v>11</v>
      </c>
      <c r="B1" s="18" t="str">
        <f>+Indice!B14</f>
        <v>Tasa global de fecundidad</v>
      </c>
      <c r="L1" s="64" t="s">
        <v>19</v>
      </c>
    </row>
    <row r="2" spans="1:19" s="18" customFormat="1" ht="18.75">
      <c r="A2" s="17"/>
    </row>
    <row r="3" spans="1:19">
      <c r="B3" s="42"/>
      <c r="C3" s="55"/>
      <c r="F3" s="489" t="s">
        <v>0</v>
      </c>
      <c r="G3" s="491" t="s">
        <v>175</v>
      </c>
      <c r="H3" s="491"/>
      <c r="I3" s="491"/>
      <c r="J3" s="491"/>
      <c r="K3" s="491"/>
      <c r="L3" s="492"/>
    </row>
    <row r="4" spans="1:19" ht="25.5" customHeight="1">
      <c r="B4" s="1" t="s">
        <v>0</v>
      </c>
      <c r="C4" s="69" t="s">
        <v>32</v>
      </c>
      <c r="F4" s="490"/>
      <c r="G4" s="70" t="s">
        <v>23</v>
      </c>
      <c r="H4" s="70" t="s">
        <v>24</v>
      </c>
      <c r="I4" s="70" t="s">
        <v>25</v>
      </c>
      <c r="J4" s="70" t="s">
        <v>26</v>
      </c>
      <c r="K4" s="70" t="s">
        <v>28</v>
      </c>
      <c r="L4" s="71" t="s">
        <v>27</v>
      </c>
      <c r="M4" s="72"/>
    </row>
    <row r="5" spans="1:19">
      <c r="B5" s="19">
        <v>2010</v>
      </c>
      <c r="C5" s="34">
        <v>1.81</v>
      </c>
      <c r="D5" s="214">
        <f>+(C11-C5)/C5*100</f>
        <v>-5.7201978443103609</v>
      </c>
      <c r="F5" s="20">
        <v>2010</v>
      </c>
      <c r="G5" s="43">
        <v>1.5301372489920708</v>
      </c>
      <c r="H5" s="43">
        <v>2.0805964912448998</v>
      </c>
      <c r="I5" s="43">
        <v>1.6585029415116159</v>
      </c>
      <c r="J5" s="43">
        <v>1.9469880959842387</v>
      </c>
      <c r="K5" s="43">
        <v>2.2818700195687462</v>
      </c>
      <c r="L5" s="394">
        <v>1.77208916757214</v>
      </c>
      <c r="N5" s="198">
        <f>+(G11-G5)/G5*100</f>
        <v>-4.9513484948528559</v>
      </c>
      <c r="O5" s="198">
        <f t="shared" ref="O5:S5" si="0">+(H11-H5)/H5*100</f>
        <v>-16.419488122267779</v>
      </c>
      <c r="P5" s="198">
        <f t="shared" si="0"/>
        <v>-3.1974103238083291</v>
      </c>
      <c r="Q5" s="198">
        <f t="shared" si="0"/>
        <v>-9.3532220423172046</v>
      </c>
      <c r="R5" s="198">
        <f t="shared" si="0"/>
        <v>-8.346829639770462</v>
      </c>
      <c r="S5" s="198">
        <f t="shared" si="0"/>
        <v>11.353591128479399</v>
      </c>
    </row>
    <row r="6" spans="1:19">
      <c r="B6" s="20">
        <v>2011</v>
      </c>
      <c r="C6" s="35">
        <v>1.8585685275183164</v>
      </c>
      <c r="F6" s="20">
        <v>2011</v>
      </c>
      <c r="G6" s="43">
        <v>1.5449515845892916</v>
      </c>
      <c r="H6" s="43">
        <v>2.1393379823145073</v>
      </c>
      <c r="I6" s="43">
        <v>1.7683047335670965</v>
      </c>
      <c r="J6" s="43">
        <v>2.0653625476719202</v>
      </c>
      <c r="K6" s="43">
        <v>2.3679676219982233</v>
      </c>
      <c r="L6" s="394">
        <v>1.7717368161068803</v>
      </c>
    </row>
    <row r="7" spans="1:19">
      <c r="B7" s="20">
        <v>2012</v>
      </c>
      <c r="C7" s="35">
        <v>1.8402488616915296</v>
      </c>
      <c r="F7" s="20">
        <v>2012</v>
      </c>
      <c r="G7" s="43">
        <v>1.5150106103367802</v>
      </c>
      <c r="H7" s="43">
        <v>2.1161249634934371</v>
      </c>
      <c r="I7" s="43">
        <v>1.664431264388089</v>
      </c>
      <c r="J7" s="43">
        <v>2.0239765181782299</v>
      </c>
      <c r="K7" s="43">
        <v>2.4423448161142156</v>
      </c>
      <c r="L7" s="394">
        <v>1.777951191030092</v>
      </c>
    </row>
    <row r="8" spans="1:19">
      <c r="B8" s="20">
        <v>2013</v>
      </c>
      <c r="C8" s="35">
        <v>1.7561164119169996</v>
      </c>
      <c r="F8" s="20">
        <v>2013</v>
      </c>
      <c r="G8" s="43">
        <v>1.4652543535636857</v>
      </c>
      <c r="H8" s="43">
        <v>2.0139974287542746</v>
      </c>
      <c r="I8" s="43">
        <v>1.6284490162679526</v>
      </c>
      <c r="J8" s="43">
        <v>1.8174744699748211</v>
      </c>
      <c r="K8" s="43">
        <v>2.3253197550186164</v>
      </c>
      <c r="L8" s="394">
        <v>1.6764183268166977</v>
      </c>
    </row>
    <row r="9" spans="1:19">
      <c r="B9" s="20">
        <v>2014</v>
      </c>
      <c r="C9" s="35">
        <v>1.7740311411736565</v>
      </c>
      <c r="F9" s="20">
        <v>2014</v>
      </c>
      <c r="G9" s="43">
        <v>1.4808707495774776</v>
      </c>
      <c r="H9" s="43">
        <v>1.8278696856604215</v>
      </c>
      <c r="I9" s="43">
        <v>1.6434139075317289</v>
      </c>
      <c r="J9" s="43">
        <v>1.9232836077945543</v>
      </c>
      <c r="K9" s="43">
        <v>2.1766554291022659</v>
      </c>
      <c r="L9" s="394">
        <v>2.0801426054205274</v>
      </c>
    </row>
    <row r="10" spans="1:19">
      <c r="B10" s="20">
        <v>2015</v>
      </c>
      <c r="C10" s="35">
        <v>1.7632568221120024</v>
      </c>
      <c r="F10" s="20">
        <v>2015</v>
      </c>
      <c r="G10" s="43">
        <v>1.4926103879691031</v>
      </c>
      <c r="H10" s="43">
        <v>1.7751391904047107</v>
      </c>
      <c r="I10" s="43">
        <v>1.629674812562921</v>
      </c>
      <c r="J10" s="43">
        <v>1.8362814616909462</v>
      </c>
      <c r="K10" s="43">
        <v>2.1974601574532873</v>
      </c>
      <c r="L10" s="394">
        <v>2.0366246243724895</v>
      </c>
    </row>
    <row r="11" spans="1:19">
      <c r="B11" s="21">
        <v>2016</v>
      </c>
      <c r="C11" s="36">
        <v>1.7064644190179825</v>
      </c>
      <c r="F11" s="21">
        <v>2016</v>
      </c>
      <c r="G11" s="47">
        <v>1.454374821344919</v>
      </c>
      <c r="H11" s="47">
        <v>1.7389731974926232</v>
      </c>
      <c r="I11" s="47">
        <v>1.6054737972390587</v>
      </c>
      <c r="J11" s="47">
        <v>1.7648819762293488</v>
      </c>
      <c r="K11" s="47">
        <v>2.0914062164343461</v>
      </c>
      <c r="L11" s="395">
        <v>1.9732849260903549</v>
      </c>
    </row>
    <row r="12" spans="1:19">
      <c r="B12" s="22" t="s">
        <v>176</v>
      </c>
    </row>
    <row r="15" spans="1:19" s="24" customFormat="1" ht="12.75" customHeight="1">
      <c r="B15" s="502" t="s">
        <v>427</v>
      </c>
      <c r="C15" s="502"/>
      <c r="D15" s="502"/>
      <c r="E15" s="502"/>
      <c r="F15" s="502"/>
      <c r="G15" s="502"/>
      <c r="H15" s="502"/>
      <c r="I15" s="502"/>
      <c r="J15" s="502"/>
      <c r="K15" s="502"/>
      <c r="L15" s="502"/>
      <c r="M15" s="502"/>
    </row>
    <row r="16" spans="1:19" s="24" customFormat="1" ht="12.75">
      <c r="B16" s="502"/>
      <c r="C16" s="502"/>
      <c r="D16" s="502"/>
      <c r="E16" s="502"/>
      <c r="F16" s="502"/>
      <c r="G16" s="502"/>
      <c r="H16" s="502"/>
      <c r="I16" s="502"/>
      <c r="J16" s="502"/>
      <c r="K16" s="502"/>
      <c r="L16" s="502"/>
      <c r="M16" s="502"/>
    </row>
    <row r="17" spans="2:13" ht="15.75">
      <c r="B17" s="23" t="s">
        <v>1</v>
      </c>
      <c r="C17" s="33"/>
    </row>
    <row r="18" spans="2:13" ht="15" customHeight="1">
      <c r="B18" s="552" t="s">
        <v>437</v>
      </c>
      <c r="C18" s="553"/>
      <c r="D18" s="553"/>
      <c r="E18" s="553"/>
      <c r="F18" s="553"/>
      <c r="G18" s="553"/>
      <c r="H18" s="553"/>
      <c r="I18" s="553"/>
      <c r="J18" s="553"/>
      <c r="K18" s="553"/>
      <c r="L18" s="553"/>
      <c r="M18" s="554"/>
    </row>
    <row r="19" spans="2:13">
      <c r="B19" s="543"/>
      <c r="C19" s="555"/>
      <c r="D19" s="555"/>
      <c r="E19" s="555"/>
      <c r="F19" s="555"/>
      <c r="G19" s="555"/>
      <c r="H19" s="555"/>
      <c r="I19" s="555"/>
      <c r="J19" s="555"/>
      <c r="K19" s="555"/>
      <c r="L19" s="555"/>
      <c r="M19" s="556"/>
    </row>
    <row r="20" spans="2:13">
      <c r="B20" s="543"/>
      <c r="C20" s="555"/>
      <c r="D20" s="555"/>
      <c r="E20" s="555"/>
      <c r="F20" s="555"/>
      <c r="G20" s="555"/>
      <c r="H20" s="555"/>
      <c r="I20" s="555"/>
      <c r="J20" s="555"/>
      <c r="K20" s="555"/>
      <c r="L20" s="555"/>
      <c r="M20" s="556"/>
    </row>
    <row r="21" spans="2:13">
      <c r="B21" s="543"/>
      <c r="C21" s="555"/>
      <c r="D21" s="555"/>
      <c r="E21" s="555"/>
      <c r="F21" s="555"/>
      <c r="G21" s="555"/>
      <c r="H21" s="555"/>
      <c r="I21" s="555"/>
      <c r="J21" s="555"/>
      <c r="K21" s="555"/>
      <c r="L21" s="555"/>
      <c r="M21" s="556"/>
    </row>
    <row r="22" spans="2:13">
      <c r="B22" s="543"/>
      <c r="C22" s="555"/>
      <c r="D22" s="555"/>
      <c r="E22" s="555"/>
      <c r="F22" s="555"/>
      <c r="G22" s="555"/>
      <c r="H22" s="555"/>
      <c r="I22" s="555"/>
      <c r="J22" s="555"/>
      <c r="K22" s="555"/>
      <c r="L22" s="555"/>
      <c r="M22" s="556"/>
    </row>
    <row r="23" spans="2:13">
      <c r="B23" s="543"/>
      <c r="C23" s="555"/>
      <c r="D23" s="555"/>
      <c r="E23" s="555"/>
      <c r="F23" s="555"/>
      <c r="G23" s="555"/>
      <c r="H23" s="555"/>
      <c r="I23" s="555"/>
      <c r="J23" s="555"/>
      <c r="K23" s="555"/>
      <c r="L23" s="555"/>
      <c r="M23" s="556"/>
    </row>
    <row r="24" spans="2:13">
      <c r="B24" s="543"/>
      <c r="C24" s="555"/>
      <c r="D24" s="555"/>
      <c r="E24" s="555"/>
      <c r="F24" s="555"/>
      <c r="G24" s="555"/>
      <c r="H24" s="555"/>
      <c r="I24" s="555"/>
      <c r="J24" s="555"/>
      <c r="K24" s="555"/>
      <c r="L24" s="555"/>
      <c r="M24" s="556"/>
    </row>
    <row r="25" spans="2:13">
      <c r="B25" s="543"/>
      <c r="C25" s="555"/>
      <c r="D25" s="555"/>
      <c r="E25" s="555"/>
      <c r="F25" s="555"/>
      <c r="G25" s="555"/>
      <c r="H25" s="555"/>
      <c r="I25" s="555"/>
      <c r="J25" s="555"/>
      <c r="K25" s="555"/>
      <c r="L25" s="555"/>
      <c r="M25" s="556"/>
    </row>
    <row r="26" spans="2:13">
      <c r="B26" s="557"/>
      <c r="C26" s="558"/>
      <c r="D26" s="558"/>
      <c r="E26" s="558"/>
      <c r="F26" s="558"/>
      <c r="G26" s="558"/>
      <c r="H26" s="558"/>
      <c r="I26" s="558"/>
      <c r="J26" s="558"/>
      <c r="K26" s="558"/>
      <c r="L26" s="558"/>
      <c r="M26" s="559"/>
    </row>
  </sheetData>
  <mergeCells count="4">
    <mergeCell ref="F3:F4"/>
    <mergeCell ref="G3:L3"/>
    <mergeCell ref="B15:M16"/>
    <mergeCell ref="B18:M26"/>
  </mergeCells>
  <hyperlinks>
    <hyperlink ref="A1" location="Indice!A1" display="Indice!A1" xr:uid="{00000000-0004-0000-1700-000000000000}"/>
    <hyperlink ref="L1" location="Ficha_TGF!A1" display="ficha técnica" xr:uid="{00000000-0004-0000-17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4" tint="0.59999389629810485"/>
  </sheetPr>
  <dimension ref="A1:AD46"/>
  <sheetViews>
    <sheetView workbookViewId="0">
      <selection activeCell="C4" sqref="C4"/>
    </sheetView>
  </sheetViews>
  <sheetFormatPr defaultColWidth="11.42578125" defaultRowHeight="15"/>
  <cols>
    <col min="1" max="1" width="4.42578125" style="2" customWidth="1"/>
    <col min="2" max="2" width="40" customWidth="1"/>
    <col min="3" max="3" width="90.710937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+TGF!B1</f>
        <v>Tasa global de fecundidad</v>
      </c>
      <c r="D4" s="2"/>
      <c r="E4" s="2"/>
      <c r="F4" s="2"/>
      <c r="G4" s="2"/>
      <c r="H4" s="2"/>
      <c r="I4" s="2"/>
      <c r="J4" s="2"/>
      <c r="K4" s="2"/>
      <c r="L4" s="2"/>
      <c r="M4" s="2"/>
      <c r="N4" s="2"/>
      <c r="O4" s="2"/>
      <c r="P4" s="2"/>
      <c r="Q4" s="2"/>
      <c r="R4" s="2"/>
      <c r="S4" s="2"/>
      <c r="T4" s="2"/>
      <c r="U4" s="2"/>
      <c r="V4" s="2"/>
      <c r="W4" s="2"/>
      <c r="X4" s="2"/>
      <c r="Y4" s="2"/>
      <c r="Z4" s="2"/>
      <c r="AA4" s="2"/>
      <c r="AB4" s="2"/>
      <c r="AC4" s="2"/>
      <c r="AD4" s="2"/>
    </row>
    <row r="5" spans="2:30" ht="70.5" customHeight="1">
      <c r="B5" s="11" t="s">
        <v>4</v>
      </c>
      <c r="C5" s="50" t="s">
        <v>286</v>
      </c>
      <c r="D5" s="2"/>
      <c r="E5" s="2"/>
      <c r="F5" s="2"/>
      <c r="G5" s="2"/>
      <c r="H5" s="2"/>
      <c r="I5" s="2"/>
      <c r="J5" s="2"/>
      <c r="K5" s="2"/>
      <c r="L5" s="2"/>
      <c r="M5" s="2"/>
      <c r="N5" s="2"/>
      <c r="O5" s="2"/>
      <c r="P5" s="2"/>
      <c r="Q5" s="2"/>
      <c r="R5" s="2"/>
      <c r="S5" s="2"/>
      <c r="T5" s="2"/>
      <c r="U5" s="2"/>
      <c r="V5" s="2"/>
      <c r="W5" s="2"/>
      <c r="X5" s="2"/>
      <c r="Y5" s="2"/>
      <c r="Z5" s="2"/>
      <c r="AA5" s="2"/>
      <c r="AB5" s="2"/>
      <c r="AC5" s="2"/>
      <c r="AD5" s="2"/>
    </row>
    <row r="6" spans="2:30" ht="120" customHeight="1">
      <c r="B6" s="11" t="s">
        <v>5</v>
      </c>
      <c r="C6" s="13"/>
      <c r="D6" s="2"/>
      <c r="E6" s="2"/>
      <c r="F6" s="2"/>
      <c r="G6" s="2"/>
      <c r="H6" s="2"/>
      <c r="I6" s="2"/>
      <c r="J6" s="2"/>
      <c r="K6" s="2"/>
      <c r="L6" s="2"/>
      <c r="M6" s="2"/>
      <c r="N6" s="2"/>
      <c r="O6" s="2"/>
      <c r="P6" s="2"/>
      <c r="Q6" s="2"/>
      <c r="R6" s="2"/>
      <c r="S6" s="2"/>
      <c r="T6" s="2"/>
      <c r="U6" s="2"/>
      <c r="V6" s="2"/>
      <c r="W6" s="2"/>
      <c r="X6" s="2"/>
      <c r="Y6" s="2"/>
      <c r="Z6" s="2"/>
      <c r="AA6" s="2"/>
      <c r="AB6" s="2"/>
      <c r="AC6" s="2"/>
      <c r="AD6" s="2"/>
    </row>
    <row r="7" spans="2:30">
      <c r="B7" s="11" t="s">
        <v>6</v>
      </c>
      <c r="C7" s="6" t="s">
        <v>32</v>
      </c>
      <c r="D7" s="2"/>
      <c r="E7" s="2"/>
      <c r="F7" s="2"/>
      <c r="G7" s="2"/>
      <c r="H7" s="2"/>
      <c r="I7" s="2"/>
      <c r="J7" s="2"/>
      <c r="K7" s="2"/>
      <c r="L7" s="2"/>
      <c r="M7" s="2"/>
      <c r="N7" s="2"/>
      <c r="O7" s="2"/>
      <c r="P7" s="2"/>
      <c r="Q7" s="2"/>
      <c r="R7" s="2"/>
      <c r="S7" s="2"/>
      <c r="T7" s="2"/>
      <c r="U7" s="2"/>
      <c r="V7" s="2"/>
      <c r="W7" s="2"/>
      <c r="X7" s="2"/>
      <c r="Y7" s="2"/>
      <c r="Z7" s="2"/>
      <c r="AA7" s="2"/>
      <c r="AB7" s="2"/>
      <c r="AC7" s="2"/>
      <c r="AD7" s="2"/>
    </row>
    <row r="8" spans="2:30">
      <c r="B8" s="11" t="s">
        <v>7</v>
      </c>
      <c r="C8" s="6" t="s">
        <v>178</v>
      </c>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8</v>
      </c>
      <c r="C9" s="6" t="s">
        <v>174</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11" t="s">
        <v>346</v>
      </c>
      <c r="C10" s="6" t="s">
        <v>341</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14" t="s">
        <v>9</v>
      </c>
      <c r="C11" s="15"/>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ht="15" customHeight="1">
      <c r="B12" s="506" t="s">
        <v>10</v>
      </c>
      <c r="C12" s="507"/>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3" t="s">
        <v>11</v>
      </c>
      <c r="C13" s="4" t="s">
        <v>342</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12</v>
      </c>
      <c r="C14" s="6" t="s">
        <v>343</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13</v>
      </c>
      <c r="C15" s="6" t="s">
        <v>18</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5" t="s">
        <v>14</v>
      </c>
      <c r="C16" s="77">
        <v>22809280</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7" t="s">
        <v>15</v>
      </c>
      <c r="C17" s="8" t="s">
        <v>344</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row r="19" spans="2:30" s="2" customFormat="1"/>
    <row r="20" spans="2:30" s="2" customFormat="1"/>
    <row r="21" spans="2:30" s="2" customFormat="1"/>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2:C12"/>
  </mergeCells>
  <hyperlinks>
    <hyperlink ref="C4" location="TGF!A1" display="TGF!A1" xr:uid="{00000000-0004-0000-1800-000000000000}"/>
    <hyperlink ref="C17" r:id="rId1" xr:uid="{00000000-0004-0000-1800-000001000000}"/>
  </hyperlinks>
  <pageMargins left="0.7" right="0.7" top="0.75" bottom="0.75" header="0.3" footer="0.3"/>
  <pageSetup paperSize="9" orientation="portrait" horizontalDpi="0" verticalDpi="0"/>
  <drawing r:id="rId2"/>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4" tint="0.79998168889431442"/>
  </sheetPr>
  <dimension ref="A1:O26"/>
  <sheetViews>
    <sheetView workbookViewId="0">
      <selection activeCell="B15" sqref="B15:L16"/>
    </sheetView>
  </sheetViews>
  <sheetFormatPr defaultColWidth="11.42578125" defaultRowHeight="15"/>
  <cols>
    <col min="1" max="1" width="5" style="2" customWidth="1"/>
    <col min="2" max="2" width="11.42578125" style="2"/>
    <col min="3" max="3" width="18.140625" style="2" customWidth="1"/>
    <col min="4" max="4" width="8.85546875" style="2" customWidth="1"/>
    <col min="5" max="5" width="11.42578125" style="2"/>
    <col min="6" max="6" width="14.140625" style="2" customWidth="1"/>
    <col min="7" max="7" width="11" style="2" customWidth="1"/>
    <col min="8" max="8" width="16.28515625" style="2" customWidth="1"/>
    <col min="9" max="9" width="8.85546875" style="2" customWidth="1"/>
    <col min="10" max="10" width="13.42578125" style="2" customWidth="1"/>
    <col min="11" max="11" width="13.28515625" style="2" customWidth="1"/>
    <col min="12" max="12" width="8.85546875" style="2" customWidth="1"/>
    <col min="13" max="13" width="11.42578125" style="2"/>
    <col min="14" max="14" width="14.42578125" style="2" customWidth="1"/>
    <col min="15" max="15" width="11.42578125" style="2" customWidth="1"/>
    <col min="16" max="16384" width="11.42578125" style="2"/>
  </cols>
  <sheetData>
    <row r="1" spans="1:15" s="18" customFormat="1" ht="18.75">
      <c r="A1" s="65">
        <v>12</v>
      </c>
      <c r="B1" s="18" t="str">
        <f>+Indice!B15</f>
        <v>Tasa de fecundidad adolescente</v>
      </c>
      <c r="K1" s="64" t="s">
        <v>19</v>
      </c>
    </row>
    <row r="2" spans="1:15" s="18" customFormat="1" ht="18.75">
      <c r="A2" s="17"/>
    </row>
    <row r="3" spans="1:15">
      <c r="B3" s="42"/>
      <c r="C3" s="55"/>
      <c r="E3" s="489" t="s">
        <v>0</v>
      </c>
      <c r="F3" s="491" t="s">
        <v>175</v>
      </c>
      <c r="G3" s="491"/>
      <c r="H3" s="491"/>
      <c r="I3" s="491"/>
      <c r="J3" s="491"/>
      <c r="K3" s="492"/>
      <c r="M3" s="489" t="s">
        <v>0</v>
      </c>
      <c r="N3" s="491" t="s">
        <v>181</v>
      </c>
      <c r="O3" s="492"/>
    </row>
    <row r="4" spans="1:15" ht="19.5" customHeight="1">
      <c r="B4" s="1" t="s">
        <v>0</v>
      </c>
      <c r="C4" s="69" t="s">
        <v>32</v>
      </c>
      <c r="E4" s="490"/>
      <c r="F4" s="207" t="s">
        <v>23</v>
      </c>
      <c r="G4" s="207" t="s">
        <v>24</v>
      </c>
      <c r="H4" s="207" t="s">
        <v>25</v>
      </c>
      <c r="I4" s="207" t="s">
        <v>26</v>
      </c>
      <c r="J4" s="207" t="s">
        <v>28</v>
      </c>
      <c r="K4" s="71" t="s">
        <v>27</v>
      </c>
      <c r="L4" s="72"/>
      <c r="M4" s="490"/>
      <c r="N4" s="44" t="s">
        <v>179</v>
      </c>
      <c r="O4" s="45" t="s">
        <v>180</v>
      </c>
    </row>
    <row r="5" spans="1:15">
      <c r="B5" s="19">
        <v>2010</v>
      </c>
      <c r="C5" s="34">
        <v>38.448820953099172</v>
      </c>
      <c r="E5" s="20">
        <v>2010</v>
      </c>
      <c r="F5" s="43">
        <v>28.777407054337463</v>
      </c>
      <c r="G5" s="43">
        <v>45.017365749398877</v>
      </c>
      <c r="H5" s="43">
        <v>36.375124108674072</v>
      </c>
      <c r="I5" s="43">
        <v>67.401346913786384</v>
      </c>
      <c r="J5" s="43">
        <v>93.13937298958183</v>
      </c>
      <c r="K5" s="35">
        <v>62.9233700254022</v>
      </c>
      <c r="M5" s="19">
        <v>2010</v>
      </c>
      <c r="N5" s="185">
        <v>2.1732713077291095</v>
      </c>
      <c r="O5" s="34">
        <v>62.758681421903894</v>
      </c>
    </row>
    <row r="6" spans="1:15">
      <c r="B6" s="20">
        <v>2011</v>
      </c>
      <c r="C6" s="35">
        <v>40.291678166262365</v>
      </c>
      <c r="E6" s="20">
        <v>2011</v>
      </c>
      <c r="F6" s="43">
        <v>29.388100964624719</v>
      </c>
      <c r="G6" s="43">
        <v>47.188688054425398</v>
      </c>
      <c r="H6" s="43">
        <v>43.196835528385854</v>
      </c>
      <c r="I6" s="43">
        <v>72.483969891274043</v>
      </c>
      <c r="J6" s="43">
        <v>98.062437822729635</v>
      </c>
      <c r="K6" s="35">
        <v>65.172270651722712</v>
      </c>
      <c r="M6" s="20">
        <v>2011</v>
      </c>
      <c r="N6" s="186">
        <v>2.4405468462199664</v>
      </c>
      <c r="O6" s="35">
        <v>65.426085427160231</v>
      </c>
    </row>
    <row r="7" spans="1:15">
      <c r="B7" s="20">
        <v>2012</v>
      </c>
      <c r="C7" s="35">
        <v>41.592310960690376</v>
      </c>
      <c r="E7" s="20">
        <v>2012</v>
      </c>
      <c r="F7" s="43">
        <v>30.158310545224463</v>
      </c>
      <c r="G7" s="43">
        <v>50.479640437378407</v>
      </c>
      <c r="H7" s="43">
        <v>39.556176987957244</v>
      </c>
      <c r="I7" s="43">
        <v>75.564057840544649</v>
      </c>
      <c r="J7" s="43">
        <v>101.30395895118393</v>
      </c>
      <c r="K7" s="35">
        <v>69.587496797335376</v>
      </c>
      <c r="M7" s="20">
        <v>2012</v>
      </c>
      <c r="N7" s="186">
        <v>2.7055654342402145</v>
      </c>
      <c r="O7" s="35">
        <v>67.140318409722781</v>
      </c>
    </row>
    <row r="8" spans="1:15">
      <c r="B8" s="20">
        <v>2013</v>
      </c>
      <c r="C8" s="35">
        <v>38.377479510630714</v>
      </c>
      <c r="E8" s="20">
        <v>2013</v>
      </c>
      <c r="F8" s="43">
        <v>27.761477200026473</v>
      </c>
      <c r="G8" s="43">
        <v>47.662632631614635</v>
      </c>
      <c r="H8" s="43">
        <v>38.353048225659691</v>
      </c>
      <c r="I8" s="43">
        <v>65.294050733704921</v>
      </c>
      <c r="J8" s="43">
        <v>92.813950217972163</v>
      </c>
      <c r="K8" s="35">
        <v>63.637746564575842</v>
      </c>
      <c r="M8" s="20">
        <v>2013</v>
      </c>
      <c r="N8" s="186">
        <v>2.5051461894193494</v>
      </c>
      <c r="O8" s="35">
        <v>61.589636065509055</v>
      </c>
    </row>
    <row r="9" spans="1:15">
      <c r="B9" s="20">
        <v>2014</v>
      </c>
      <c r="C9" s="35">
        <v>37.450671585036496</v>
      </c>
      <c r="E9" s="20">
        <v>2014</v>
      </c>
      <c r="F9" s="43">
        <v>26.664463607093257</v>
      </c>
      <c r="G9" s="43">
        <v>37.156869423063824</v>
      </c>
      <c r="H9" s="43">
        <v>37.401933953658087</v>
      </c>
      <c r="I9" s="43">
        <v>66.325650899476983</v>
      </c>
      <c r="J9" s="43">
        <v>88.907547345834502</v>
      </c>
      <c r="K9" s="35">
        <v>78.567128236002418</v>
      </c>
      <c r="M9" s="20">
        <v>2014</v>
      </c>
      <c r="N9" s="186">
        <v>2.7229350597015767</v>
      </c>
      <c r="O9" s="35">
        <v>59.74848416423292</v>
      </c>
    </row>
    <row r="10" spans="1:15">
      <c r="B10" s="20">
        <v>2015</v>
      </c>
      <c r="C10" s="35">
        <v>35.144118127826516</v>
      </c>
      <c r="E10" s="20">
        <v>2015</v>
      </c>
      <c r="F10" s="43">
        <v>25.249775406310402</v>
      </c>
      <c r="G10" s="43">
        <v>37.376756329657496</v>
      </c>
      <c r="H10" s="43">
        <v>33.366991004222513</v>
      </c>
      <c r="I10" s="43">
        <v>62.098128946301337</v>
      </c>
      <c r="J10" s="43">
        <v>83.306320907617504</v>
      </c>
      <c r="K10" s="35">
        <v>67.273897331815249</v>
      </c>
      <c r="M10" s="20">
        <v>2015</v>
      </c>
      <c r="N10" s="186">
        <v>2.364720851760453</v>
      </c>
      <c r="O10" s="35">
        <v>55.880238162948388</v>
      </c>
    </row>
    <row r="11" spans="1:15">
      <c r="B11" s="21">
        <v>2016</v>
      </c>
      <c r="C11" s="36">
        <v>33.446925509863533</v>
      </c>
      <c r="E11" s="21">
        <v>2016</v>
      </c>
      <c r="F11" s="47">
        <v>23.651809955794025</v>
      </c>
      <c r="G11" s="47">
        <v>35.819869370917843</v>
      </c>
      <c r="H11" s="47">
        <v>32.934682612695489</v>
      </c>
      <c r="I11" s="47">
        <v>57.837679460884857</v>
      </c>
      <c r="J11" s="47">
        <v>74.293929416129487</v>
      </c>
      <c r="K11" s="395">
        <v>71.548738248391885</v>
      </c>
      <c r="M11" s="21">
        <v>2016</v>
      </c>
      <c r="N11" s="187">
        <v>1.944164764688816</v>
      </c>
      <c r="O11" s="36">
        <v>53.178389997758352</v>
      </c>
    </row>
    <row r="12" spans="1:15">
      <c r="B12" s="22" t="s">
        <v>176</v>
      </c>
      <c r="F12" s="198">
        <f>+(F11-F7/F7*100)</f>
        <v>-76.348190044205978</v>
      </c>
      <c r="G12" s="198">
        <f t="shared" ref="G12:K12" si="0">+(G11-G7/G7*100)</f>
        <v>-64.180130629082157</v>
      </c>
      <c r="H12" s="198">
        <f t="shared" si="0"/>
        <v>-67.065317387304503</v>
      </c>
      <c r="I12" s="198">
        <f t="shared" si="0"/>
        <v>-42.162320539115143</v>
      </c>
      <c r="J12" s="198">
        <f t="shared" si="0"/>
        <v>-25.706070583870513</v>
      </c>
      <c r="K12" s="198">
        <f t="shared" si="0"/>
        <v>-28.451261751608115</v>
      </c>
    </row>
    <row r="15" spans="1:15" s="24" customFormat="1" ht="12.75" customHeight="1">
      <c r="B15" s="502" t="s">
        <v>427</v>
      </c>
      <c r="C15" s="502"/>
      <c r="D15" s="502"/>
      <c r="E15" s="502"/>
      <c r="F15" s="502"/>
      <c r="G15" s="502"/>
      <c r="H15" s="502"/>
      <c r="I15" s="502"/>
      <c r="J15" s="502"/>
      <c r="K15" s="502"/>
      <c r="L15" s="502"/>
    </row>
    <row r="16" spans="1:15" s="24" customFormat="1" ht="12.75">
      <c r="B16" s="502"/>
      <c r="C16" s="502"/>
      <c r="D16" s="502"/>
      <c r="E16" s="502"/>
      <c r="F16" s="502"/>
      <c r="G16" s="502"/>
      <c r="H16" s="502"/>
      <c r="I16" s="502"/>
      <c r="J16" s="502"/>
      <c r="K16" s="502"/>
      <c r="L16" s="502"/>
    </row>
    <row r="17" spans="2:12" ht="15.75">
      <c r="B17" s="23" t="s">
        <v>1</v>
      </c>
      <c r="C17" s="33"/>
    </row>
    <row r="18" spans="2:12" ht="15" customHeight="1">
      <c r="B18" s="517" t="s">
        <v>438</v>
      </c>
      <c r="C18" s="494"/>
      <c r="D18" s="494"/>
      <c r="E18" s="494"/>
      <c r="F18" s="494"/>
      <c r="G18" s="494"/>
      <c r="H18" s="494"/>
      <c r="I18" s="494"/>
      <c r="J18" s="494"/>
      <c r="K18" s="494"/>
      <c r="L18" s="495"/>
    </row>
    <row r="19" spans="2:12">
      <c r="B19" s="496"/>
      <c r="C19" s="497"/>
      <c r="D19" s="497"/>
      <c r="E19" s="497"/>
      <c r="F19" s="497"/>
      <c r="G19" s="497"/>
      <c r="H19" s="497"/>
      <c r="I19" s="497"/>
      <c r="J19" s="497"/>
      <c r="K19" s="497"/>
      <c r="L19" s="498"/>
    </row>
    <row r="20" spans="2:12">
      <c r="B20" s="496"/>
      <c r="C20" s="497"/>
      <c r="D20" s="497"/>
      <c r="E20" s="497"/>
      <c r="F20" s="497"/>
      <c r="G20" s="497"/>
      <c r="H20" s="497"/>
      <c r="I20" s="497"/>
      <c r="J20" s="497"/>
      <c r="K20" s="497"/>
      <c r="L20" s="498"/>
    </row>
    <row r="21" spans="2:12">
      <c r="B21" s="496"/>
      <c r="C21" s="497"/>
      <c r="D21" s="497"/>
      <c r="E21" s="497"/>
      <c r="F21" s="497"/>
      <c r="G21" s="497"/>
      <c r="H21" s="497"/>
      <c r="I21" s="497"/>
      <c r="J21" s="497"/>
      <c r="K21" s="497"/>
      <c r="L21" s="498"/>
    </row>
    <row r="22" spans="2:12">
      <c r="B22" s="496"/>
      <c r="C22" s="497"/>
      <c r="D22" s="497"/>
      <c r="E22" s="497"/>
      <c r="F22" s="497"/>
      <c r="G22" s="497"/>
      <c r="H22" s="497"/>
      <c r="I22" s="497"/>
      <c r="J22" s="497"/>
      <c r="K22" s="497"/>
      <c r="L22" s="498"/>
    </row>
    <row r="23" spans="2:12">
      <c r="B23" s="496"/>
      <c r="C23" s="497"/>
      <c r="D23" s="497"/>
      <c r="E23" s="497"/>
      <c r="F23" s="497"/>
      <c r="G23" s="497"/>
      <c r="H23" s="497"/>
      <c r="I23" s="497"/>
      <c r="J23" s="497"/>
      <c r="K23" s="497"/>
      <c r="L23" s="498"/>
    </row>
    <row r="24" spans="2:12">
      <c r="B24" s="496"/>
      <c r="C24" s="497"/>
      <c r="D24" s="497"/>
      <c r="E24" s="497"/>
      <c r="F24" s="497"/>
      <c r="G24" s="497"/>
      <c r="H24" s="497"/>
      <c r="I24" s="497"/>
      <c r="J24" s="497"/>
      <c r="K24" s="497"/>
      <c r="L24" s="498"/>
    </row>
    <row r="25" spans="2:12">
      <c r="B25" s="496"/>
      <c r="C25" s="497"/>
      <c r="D25" s="497"/>
      <c r="E25" s="497"/>
      <c r="F25" s="497"/>
      <c r="G25" s="497"/>
      <c r="H25" s="497"/>
      <c r="I25" s="497"/>
      <c r="J25" s="497"/>
      <c r="K25" s="497"/>
      <c r="L25" s="498"/>
    </row>
    <row r="26" spans="2:12">
      <c r="B26" s="499"/>
      <c r="C26" s="500"/>
      <c r="D26" s="500"/>
      <c r="E26" s="500"/>
      <c r="F26" s="500"/>
      <c r="G26" s="500"/>
      <c r="H26" s="500"/>
      <c r="I26" s="500"/>
      <c r="J26" s="500"/>
      <c r="K26" s="500"/>
      <c r="L26" s="501"/>
    </row>
  </sheetData>
  <mergeCells count="6">
    <mergeCell ref="N3:O3"/>
    <mergeCell ref="B18:L26"/>
    <mergeCell ref="E3:E4"/>
    <mergeCell ref="F3:K3"/>
    <mergeCell ref="B15:L16"/>
    <mergeCell ref="M3:M4"/>
  </mergeCells>
  <hyperlinks>
    <hyperlink ref="A1" location="Indice!A1" display="Indice!A1" xr:uid="{00000000-0004-0000-1900-000000000000}"/>
    <hyperlink ref="K1" location="'Ficha_F adolescente'!A1" display="ficha técnica" xr:uid="{00000000-0004-0000-19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4" tint="0.59999389629810485"/>
  </sheetPr>
  <dimension ref="A1:AD46"/>
  <sheetViews>
    <sheetView workbookViewId="0">
      <selection activeCell="C13" sqref="C13:C17"/>
    </sheetView>
  </sheetViews>
  <sheetFormatPr defaultColWidth="11.42578125" defaultRowHeight="15"/>
  <cols>
    <col min="1" max="1" width="4.42578125" style="2" customWidth="1"/>
    <col min="2" max="2" width="42.85546875" customWidth="1"/>
    <col min="3" max="3" width="90.710937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+'F adolescente'!B1</f>
        <v>Tasa de fecundidad adolescente</v>
      </c>
      <c r="D4" s="2"/>
      <c r="E4" s="2"/>
      <c r="F4" s="2"/>
      <c r="G4" s="2"/>
      <c r="H4" s="2"/>
      <c r="I4" s="2"/>
      <c r="J4" s="2"/>
      <c r="K4" s="2"/>
      <c r="L4" s="2"/>
      <c r="M4" s="2"/>
      <c r="N4" s="2"/>
      <c r="O4" s="2"/>
      <c r="P4" s="2"/>
      <c r="Q4" s="2"/>
      <c r="R4" s="2"/>
      <c r="S4" s="2"/>
      <c r="T4" s="2"/>
      <c r="U4" s="2"/>
      <c r="V4" s="2"/>
      <c r="W4" s="2"/>
      <c r="X4" s="2"/>
      <c r="Y4" s="2"/>
      <c r="Z4" s="2"/>
      <c r="AA4" s="2"/>
      <c r="AB4" s="2"/>
      <c r="AC4" s="2"/>
      <c r="AD4" s="2"/>
    </row>
    <row r="5" spans="2:30" ht="94.5" customHeight="1">
      <c r="B5" s="11" t="s">
        <v>4</v>
      </c>
      <c r="C5" s="50" t="s">
        <v>290</v>
      </c>
      <c r="D5" s="2"/>
      <c r="E5" s="2"/>
      <c r="F5" s="2"/>
      <c r="G5" s="2"/>
      <c r="H5" s="2"/>
      <c r="I5" s="2"/>
      <c r="J5" s="2"/>
      <c r="K5" s="2"/>
      <c r="L5" s="2"/>
      <c r="M5" s="2"/>
      <c r="N5" s="2"/>
      <c r="O5" s="2"/>
      <c r="P5" s="2"/>
      <c r="Q5" s="2"/>
      <c r="R5" s="2"/>
      <c r="S5" s="2"/>
      <c r="T5" s="2"/>
      <c r="U5" s="2"/>
      <c r="V5" s="2"/>
      <c r="W5" s="2"/>
      <c r="X5" s="2"/>
      <c r="Y5" s="2"/>
      <c r="Z5" s="2"/>
      <c r="AA5" s="2"/>
      <c r="AB5" s="2"/>
      <c r="AC5" s="2"/>
      <c r="AD5" s="2"/>
    </row>
    <row r="6" spans="2:30" ht="120" customHeight="1">
      <c r="B6" s="11" t="s">
        <v>5</v>
      </c>
      <c r="C6" s="13"/>
      <c r="D6" s="2"/>
      <c r="E6" s="2"/>
      <c r="F6" s="2"/>
      <c r="G6" s="2"/>
      <c r="H6" s="2"/>
      <c r="I6" s="2"/>
      <c r="J6" s="2"/>
      <c r="K6" s="2"/>
      <c r="L6" s="2"/>
      <c r="M6" s="2"/>
      <c r="N6" s="2"/>
      <c r="O6" s="2"/>
      <c r="P6" s="2"/>
      <c r="Q6" s="2"/>
      <c r="R6" s="2"/>
      <c r="S6" s="2"/>
      <c r="T6" s="2"/>
      <c r="U6" s="2"/>
      <c r="V6" s="2"/>
      <c r="W6" s="2"/>
      <c r="X6" s="2"/>
      <c r="Y6" s="2"/>
      <c r="Z6" s="2"/>
      <c r="AA6" s="2"/>
      <c r="AB6" s="2"/>
      <c r="AC6" s="2"/>
      <c r="AD6" s="2"/>
    </row>
    <row r="7" spans="2:30">
      <c r="B7" s="11" t="s">
        <v>6</v>
      </c>
      <c r="C7" s="6" t="s">
        <v>32</v>
      </c>
      <c r="D7" s="2"/>
      <c r="E7" s="2"/>
      <c r="F7" s="2"/>
      <c r="G7" s="2"/>
      <c r="H7" s="2"/>
      <c r="I7" s="2"/>
      <c r="J7" s="2"/>
      <c r="K7" s="2"/>
      <c r="L7" s="2"/>
      <c r="M7" s="2"/>
      <c r="N7" s="2"/>
      <c r="O7" s="2"/>
      <c r="P7" s="2"/>
      <c r="Q7" s="2"/>
      <c r="R7" s="2"/>
      <c r="S7" s="2"/>
      <c r="T7" s="2"/>
      <c r="U7" s="2"/>
      <c r="V7" s="2"/>
      <c r="W7" s="2"/>
      <c r="X7" s="2"/>
      <c r="Y7" s="2"/>
      <c r="Z7" s="2"/>
      <c r="AA7" s="2"/>
      <c r="AB7" s="2"/>
      <c r="AC7" s="2"/>
      <c r="AD7" s="2"/>
    </row>
    <row r="8" spans="2:30">
      <c r="B8" s="11" t="s">
        <v>7</v>
      </c>
      <c r="C8" s="6" t="s">
        <v>184</v>
      </c>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346</v>
      </c>
      <c r="C9" s="6" t="s">
        <v>341</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11" t="s">
        <v>8</v>
      </c>
      <c r="C10" s="6" t="s">
        <v>174</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14" t="s">
        <v>9</v>
      </c>
      <c r="C11" s="15"/>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ht="15" customHeight="1">
      <c r="B12" s="506" t="s">
        <v>10</v>
      </c>
      <c r="C12" s="507"/>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3" t="s">
        <v>11</v>
      </c>
      <c r="C13" s="4" t="s">
        <v>342</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12</v>
      </c>
      <c r="C14" s="6" t="s">
        <v>343</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13</v>
      </c>
      <c r="C15" s="6" t="s">
        <v>18</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5" t="s">
        <v>14</v>
      </c>
      <c r="C16" s="77">
        <v>22809280</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7" t="s">
        <v>15</v>
      </c>
      <c r="C17" s="8" t="s">
        <v>344</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row r="19" spans="2:30" s="2" customFormat="1"/>
    <row r="20" spans="2:30" s="2" customFormat="1"/>
    <row r="21" spans="2:30" s="2" customFormat="1"/>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2:C12"/>
  </mergeCells>
  <hyperlinks>
    <hyperlink ref="C4" location="'F adolescente'!A1" display="'F adolescente'!A1" xr:uid="{00000000-0004-0000-1A00-000000000000}"/>
    <hyperlink ref="C17" r:id="rId1" xr:uid="{00000000-0004-0000-1A00-000001000000}"/>
  </hyperlinks>
  <pageMargins left="0.7" right="0.7" top="0.75" bottom="0.75" header="0.3" footer="0.3"/>
  <pageSetup paperSize="9" orientation="portrait" horizontalDpi="0" verticalDpi="0"/>
  <drawing r:id="rId2"/>
  <extLst>
    <ext xmlns:mx="http://schemas.microsoft.com/office/mac/excel/2008/main" uri="{64002731-A6B0-56B0-2670-7721B7C09600}">
      <mx:PLV Mode="0"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4" tint="0.79998168889431442"/>
  </sheetPr>
  <dimension ref="A1:L26"/>
  <sheetViews>
    <sheetView workbookViewId="0"/>
  </sheetViews>
  <sheetFormatPr defaultColWidth="11.42578125" defaultRowHeight="15"/>
  <cols>
    <col min="1" max="1" width="5" style="2" customWidth="1"/>
    <col min="2" max="2" width="11.42578125" style="2"/>
    <col min="3" max="3" width="18.140625" style="2" customWidth="1"/>
    <col min="4" max="4" width="8.85546875" style="2" customWidth="1"/>
    <col min="5" max="5" width="11.42578125" style="2"/>
    <col min="6" max="6" width="14.140625" style="2" customWidth="1"/>
    <col min="7" max="7" width="11" style="2" customWidth="1"/>
    <col min="8" max="8" width="16.28515625" style="2" customWidth="1"/>
    <col min="9" max="9" width="8.85546875" style="2" customWidth="1"/>
    <col min="10" max="10" width="13.42578125" style="2" customWidth="1"/>
    <col min="11" max="11" width="13.28515625" style="2" customWidth="1"/>
    <col min="12" max="12" width="8.85546875" style="2" customWidth="1"/>
    <col min="13" max="16384" width="11.42578125" style="2"/>
  </cols>
  <sheetData>
    <row r="1" spans="1:12" s="18" customFormat="1" ht="18.75">
      <c r="A1" s="65">
        <v>13</v>
      </c>
      <c r="B1" s="18" t="str">
        <f>+Indice!B16</f>
        <v>Porcentaje de nacimientos de madres menores de edad, en una unión impropia</v>
      </c>
      <c r="K1" s="64" t="s">
        <v>19</v>
      </c>
    </row>
    <row r="2" spans="1:12" s="18" customFormat="1" ht="18.75">
      <c r="A2" s="17"/>
    </row>
    <row r="3" spans="1:12">
      <c r="B3" s="42"/>
      <c r="C3" s="55"/>
      <c r="E3" s="489" t="s">
        <v>0</v>
      </c>
      <c r="F3" s="491" t="s">
        <v>175</v>
      </c>
      <c r="G3" s="491"/>
      <c r="H3" s="491"/>
      <c r="I3" s="491"/>
      <c r="J3" s="491"/>
      <c r="K3" s="492"/>
    </row>
    <row r="4" spans="1:12" ht="19.5" customHeight="1">
      <c r="B4" s="1" t="s">
        <v>0</v>
      </c>
      <c r="C4" s="69" t="s">
        <v>40</v>
      </c>
      <c r="E4" s="490"/>
      <c r="F4" s="70" t="s">
        <v>23</v>
      </c>
      <c r="G4" s="70" t="s">
        <v>24</v>
      </c>
      <c r="H4" s="70" t="s">
        <v>25</v>
      </c>
      <c r="I4" s="70" t="s">
        <v>26</v>
      </c>
      <c r="J4" s="70" t="s">
        <v>28</v>
      </c>
      <c r="K4" s="71" t="s">
        <v>27</v>
      </c>
      <c r="L4" s="72"/>
    </row>
    <row r="5" spans="1:12">
      <c r="B5" s="19">
        <v>2010</v>
      </c>
      <c r="C5" s="34">
        <v>67.686926104066458</v>
      </c>
      <c r="D5" s="425">
        <f>+AVERAGE(C5:C11)</f>
        <v>67.831806351103808</v>
      </c>
      <c r="E5" s="20">
        <v>2010</v>
      </c>
      <c r="F5" s="186">
        <v>64.564831261101247</v>
      </c>
      <c r="G5" s="186">
        <v>67.346938775510196</v>
      </c>
      <c r="H5" s="186">
        <v>69.090909090909093</v>
      </c>
      <c r="I5" s="186">
        <v>71.05263157894737</v>
      </c>
      <c r="J5" s="186">
        <v>72.573839662447256</v>
      </c>
      <c r="K5" s="183">
        <v>73.333333333333329</v>
      </c>
    </row>
    <row r="6" spans="1:12">
      <c r="B6" s="20">
        <v>2011</v>
      </c>
      <c r="C6" s="35">
        <v>69.7228144989339</v>
      </c>
      <c r="E6" s="20">
        <v>2011</v>
      </c>
      <c r="F6" s="186">
        <v>64.834123222748815</v>
      </c>
      <c r="G6" s="186">
        <v>70.434782608695656</v>
      </c>
      <c r="H6" s="186">
        <v>69.105691056910572</v>
      </c>
      <c r="I6" s="186">
        <v>74.698795180722882</v>
      </c>
      <c r="J6" s="186">
        <v>75.438596491228068</v>
      </c>
      <c r="K6" s="183">
        <v>78.346456692913392</v>
      </c>
    </row>
    <row r="7" spans="1:12">
      <c r="B7" s="20">
        <v>2012</v>
      </c>
      <c r="C7" s="35">
        <v>67.078025477707001</v>
      </c>
      <c r="E7" s="20">
        <v>2012</v>
      </c>
      <c r="F7" s="186">
        <v>64.401019541206466</v>
      </c>
      <c r="G7" s="186">
        <v>67.181467181467184</v>
      </c>
      <c r="H7" s="186">
        <v>66.824644549763036</v>
      </c>
      <c r="I7" s="186">
        <v>71.428571428571431</v>
      </c>
      <c r="J7" s="186">
        <v>71.659919028340084</v>
      </c>
      <c r="K7" s="183">
        <v>69.354838709677423</v>
      </c>
    </row>
    <row r="8" spans="1:12">
      <c r="B8" s="20">
        <v>2013</v>
      </c>
      <c r="C8" s="35">
        <v>69.268077601410937</v>
      </c>
      <c r="E8" s="20">
        <v>2013</v>
      </c>
      <c r="F8" s="186">
        <v>64.292321924144318</v>
      </c>
      <c r="G8" s="186">
        <v>73.134328358208961</v>
      </c>
      <c r="H8" s="186">
        <v>75.141242937853107</v>
      </c>
      <c r="I8" s="186">
        <v>74.750830564784053</v>
      </c>
      <c r="J8" s="186">
        <v>73.279352226720647</v>
      </c>
      <c r="K8" s="183">
        <v>72.796934865900383</v>
      </c>
    </row>
    <row r="9" spans="1:12">
      <c r="B9" s="20">
        <v>2014</v>
      </c>
      <c r="C9" s="35">
        <v>66.618357487922708</v>
      </c>
      <c r="E9" s="20">
        <v>2014</v>
      </c>
      <c r="F9" s="186">
        <v>65.348595213319456</v>
      </c>
      <c r="G9" s="186">
        <v>65.306122448979593</v>
      </c>
      <c r="H9" s="186">
        <v>67.10526315789474</v>
      </c>
      <c r="I9" s="186">
        <v>70.954356846473033</v>
      </c>
      <c r="J9" s="186">
        <v>66.808510638297875</v>
      </c>
      <c r="K9" s="183">
        <v>67.719298245614041</v>
      </c>
    </row>
    <row r="10" spans="1:12">
      <c r="B10" s="20">
        <v>2015</v>
      </c>
      <c r="C10" s="35">
        <v>67.33477789815818</v>
      </c>
      <c r="E10" s="20">
        <v>2015</v>
      </c>
      <c r="F10" s="186">
        <v>66.745283018867923</v>
      </c>
      <c r="G10" s="186">
        <v>64.634146341463421</v>
      </c>
      <c r="H10" s="186">
        <v>64.748201438848923</v>
      </c>
      <c r="I10" s="186">
        <v>70.89201877934272</v>
      </c>
      <c r="J10" s="186">
        <v>63.675213675213669</v>
      </c>
      <c r="K10" s="183">
        <v>72.983870967741936</v>
      </c>
    </row>
    <row r="11" spans="1:12">
      <c r="B11" s="21">
        <v>2016</v>
      </c>
      <c r="C11" s="36">
        <v>67.113665389527455</v>
      </c>
      <c r="E11" s="21">
        <v>2016</v>
      </c>
      <c r="F11" s="187">
        <v>63.661971830985919</v>
      </c>
      <c r="G11" s="187">
        <v>68.571428571428569</v>
      </c>
      <c r="H11" s="187">
        <v>67.289719626168221</v>
      </c>
      <c r="I11" s="187">
        <v>69.047619047619051</v>
      </c>
      <c r="J11" s="187">
        <v>69.871794871794862</v>
      </c>
      <c r="K11" s="184">
        <v>72.839506172839506</v>
      </c>
    </row>
    <row r="12" spans="1:12">
      <c r="B12" s="22" t="s">
        <v>176</v>
      </c>
    </row>
    <row r="15" spans="1:12" s="24" customFormat="1" ht="12.75" customHeight="1">
      <c r="B15" s="502" t="s">
        <v>427</v>
      </c>
      <c r="C15" s="502"/>
      <c r="D15" s="502"/>
      <c r="E15" s="502"/>
      <c r="F15" s="502"/>
      <c r="G15" s="502"/>
      <c r="H15" s="502"/>
      <c r="I15" s="502"/>
      <c r="J15" s="502"/>
      <c r="K15" s="502"/>
      <c r="L15" s="502"/>
    </row>
    <row r="16" spans="1:12" s="24" customFormat="1" ht="12.75">
      <c r="B16" s="502"/>
      <c r="C16" s="502"/>
      <c r="D16" s="502"/>
      <c r="E16" s="502"/>
      <c r="F16" s="502"/>
      <c r="G16" s="502"/>
      <c r="H16" s="502"/>
      <c r="I16" s="502"/>
      <c r="J16" s="502"/>
      <c r="K16" s="502"/>
      <c r="L16" s="502"/>
    </row>
    <row r="17" spans="2:12" ht="15.75">
      <c r="B17" s="23" t="s">
        <v>1</v>
      </c>
      <c r="C17" s="33"/>
    </row>
    <row r="18" spans="2:12" ht="15" customHeight="1">
      <c r="B18" s="517" t="s">
        <v>439</v>
      </c>
      <c r="C18" s="494"/>
      <c r="D18" s="494"/>
      <c r="E18" s="494"/>
      <c r="F18" s="494"/>
      <c r="G18" s="494"/>
      <c r="H18" s="494"/>
      <c r="I18" s="494"/>
      <c r="J18" s="494"/>
      <c r="K18" s="494"/>
      <c r="L18" s="495"/>
    </row>
    <row r="19" spans="2:12">
      <c r="B19" s="496"/>
      <c r="C19" s="497"/>
      <c r="D19" s="497"/>
      <c r="E19" s="497"/>
      <c r="F19" s="497"/>
      <c r="G19" s="497"/>
      <c r="H19" s="497"/>
      <c r="I19" s="497"/>
      <c r="J19" s="497"/>
      <c r="K19" s="497"/>
      <c r="L19" s="498"/>
    </row>
    <row r="20" spans="2:12">
      <c r="B20" s="496"/>
      <c r="C20" s="497"/>
      <c r="D20" s="497"/>
      <c r="E20" s="497"/>
      <c r="F20" s="497"/>
      <c r="G20" s="497"/>
      <c r="H20" s="497"/>
      <c r="I20" s="497"/>
      <c r="J20" s="497"/>
      <c r="K20" s="497"/>
      <c r="L20" s="498"/>
    </row>
    <row r="21" spans="2:12">
      <c r="B21" s="496"/>
      <c r="C21" s="497"/>
      <c r="D21" s="497"/>
      <c r="E21" s="497"/>
      <c r="F21" s="497"/>
      <c r="G21" s="497"/>
      <c r="H21" s="497"/>
      <c r="I21" s="497"/>
      <c r="J21" s="497"/>
      <c r="K21" s="497"/>
      <c r="L21" s="498"/>
    </row>
    <row r="22" spans="2:12">
      <c r="B22" s="496"/>
      <c r="C22" s="497"/>
      <c r="D22" s="497"/>
      <c r="E22" s="497"/>
      <c r="F22" s="497"/>
      <c r="G22" s="497"/>
      <c r="H22" s="497"/>
      <c r="I22" s="497"/>
      <c r="J22" s="497"/>
      <c r="K22" s="497"/>
      <c r="L22" s="498"/>
    </row>
    <row r="23" spans="2:12">
      <c r="B23" s="496"/>
      <c r="C23" s="497"/>
      <c r="D23" s="497"/>
      <c r="E23" s="497"/>
      <c r="F23" s="497"/>
      <c r="G23" s="497"/>
      <c r="H23" s="497"/>
      <c r="I23" s="497"/>
      <c r="J23" s="497"/>
      <c r="K23" s="497"/>
      <c r="L23" s="498"/>
    </row>
    <row r="24" spans="2:12">
      <c r="B24" s="496"/>
      <c r="C24" s="497"/>
      <c r="D24" s="497"/>
      <c r="E24" s="497"/>
      <c r="F24" s="497"/>
      <c r="G24" s="497"/>
      <c r="H24" s="497"/>
      <c r="I24" s="497"/>
      <c r="J24" s="497"/>
      <c r="K24" s="497"/>
      <c r="L24" s="498"/>
    </row>
    <row r="25" spans="2:12">
      <c r="B25" s="496"/>
      <c r="C25" s="497"/>
      <c r="D25" s="497"/>
      <c r="E25" s="497"/>
      <c r="F25" s="497"/>
      <c r="G25" s="497"/>
      <c r="H25" s="497"/>
      <c r="I25" s="497"/>
      <c r="J25" s="497"/>
      <c r="K25" s="497"/>
      <c r="L25" s="498"/>
    </row>
    <row r="26" spans="2:12">
      <c r="B26" s="499"/>
      <c r="C26" s="500"/>
      <c r="D26" s="500"/>
      <c r="E26" s="500"/>
      <c r="F26" s="500"/>
      <c r="G26" s="500"/>
      <c r="H26" s="500"/>
      <c r="I26" s="500"/>
      <c r="J26" s="500"/>
      <c r="K26" s="500"/>
      <c r="L26" s="501"/>
    </row>
  </sheetData>
  <mergeCells count="4">
    <mergeCell ref="E3:E4"/>
    <mergeCell ref="F3:K3"/>
    <mergeCell ref="B15:L16"/>
    <mergeCell ref="B18:L26"/>
  </mergeCells>
  <hyperlinks>
    <hyperlink ref="A1" location="Indice!A1" display="Indice!A1" xr:uid="{00000000-0004-0000-1B00-000000000000}"/>
    <hyperlink ref="K1" location="'Ficha_Nacim de uniones impropia'!A1" display="ficha técnica" xr:uid="{00000000-0004-0000-1B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theme="4" tint="0.59999389629810485"/>
  </sheetPr>
  <dimension ref="A1:AD46"/>
  <sheetViews>
    <sheetView workbookViewId="0">
      <selection activeCell="C13" sqref="C13:C17"/>
    </sheetView>
  </sheetViews>
  <sheetFormatPr defaultColWidth="11.42578125" defaultRowHeight="15"/>
  <cols>
    <col min="1" max="1" width="4.42578125" style="2" customWidth="1"/>
    <col min="2" max="2" width="37.42578125" customWidth="1"/>
    <col min="3" max="3" width="90.710937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+'Nacim de uniones impropias'!B1</f>
        <v>Porcentaje de nacimientos de madres menores de edad, en una unión impropia</v>
      </c>
      <c r="D4" s="2"/>
      <c r="E4" s="2"/>
      <c r="F4" s="2"/>
      <c r="G4" s="2"/>
      <c r="H4" s="2"/>
      <c r="I4" s="2"/>
      <c r="J4" s="2"/>
      <c r="K4" s="2"/>
      <c r="L4" s="2"/>
      <c r="M4" s="2"/>
      <c r="N4" s="2"/>
      <c r="O4" s="2"/>
      <c r="P4" s="2"/>
      <c r="Q4" s="2"/>
      <c r="R4" s="2"/>
      <c r="S4" s="2"/>
      <c r="T4" s="2"/>
      <c r="U4" s="2"/>
      <c r="V4" s="2"/>
      <c r="W4" s="2"/>
      <c r="X4" s="2"/>
      <c r="Y4" s="2"/>
      <c r="Z4" s="2"/>
      <c r="AA4" s="2"/>
      <c r="AB4" s="2"/>
      <c r="AC4" s="2"/>
      <c r="AD4" s="2"/>
    </row>
    <row r="5" spans="2:30" ht="51.75" customHeight="1">
      <c r="B5" s="11" t="s">
        <v>4</v>
      </c>
      <c r="C5" s="50" t="s">
        <v>291</v>
      </c>
      <c r="D5" s="2"/>
      <c r="E5" s="2"/>
      <c r="F5" s="2"/>
      <c r="G5" s="2"/>
      <c r="H5" s="2"/>
      <c r="I5" s="2"/>
      <c r="J5" s="2"/>
      <c r="K5" s="2"/>
      <c r="L5" s="2"/>
      <c r="M5" s="2"/>
      <c r="N5" s="2"/>
      <c r="O5" s="2"/>
      <c r="P5" s="2"/>
      <c r="Q5" s="2"/>
      <c r="R5" s="2"/>
      <c r="S5" s="2"/>
      <c r="T5" s="2"/>
      <c r="U5" s="2"/>
      <c r="V5" s="2"/>
      <c r="W5" s="2"/>
      <c r="X5" s="2"/>
      <c r="Y5" s="2"/>
      <c r="Z5" s="2"/>
      <c r="AA5" s="2"/>
      <c r="AB5" s="2"/>
      <c r="AC5" s="2"/>
      <c r="AD5" s="2"/>
    </row>
    <row r="6" spans="2:30" ht="120" customHeight="1">
      <c r="B6" s="11" t="s">
        <v>5</v>
      </c>
      <c r="C6" s="13"/>
      <c r="D6" s="2"/>
      <c r="E6" s="2"/>
      <c r="F6" s="2"/>
      <c r="G6" s="2"/>
      <c r="H6" s="2"/>
      <c r="I6" s="2"/>
      <c r="J6" s="2"/>
      <c r="K6" s="2"/>
      <c r="L6" s="2"/>
      <c r="M6" s="2"/>
      <c r="N6" s="2"/>
      <c r="O6" s="2"/>
      <c r="P6" s="2"/>
      <c r="Q6" s="2"/>
      <c r="R6" s="2"/>
      <c r="S6" s="2"/>
      <c r="T6" s="2"/>
      <c r="U6" s="2"/>
      <c r="V6" s="2"/>
      <c r="W6" s="2"/>
      <c r="X6" s="2"/>
      <c r="Y6" s="2"/>
      <c r="Z6" s="2"/>
      <c r="AA6" s="2"/>
      <c r="AB6" s="2"/>
      <c r="AC6" s="2"/>
      <c r="AD6" s="2"/>
    </row>
    <row r="7" spans="2:30">
      <c r="B7" s="11" t="s">
        <v>6</v>
      </c>
      <c r="C7" s="6" t="s">
        <v>40</v>
      </c>
      <c r="D7" s="2"/>
      <c r="E7" s="2"/>
      <c r="F7" s="2"/>
      <c r="G7" s="2"/>
      <c r="H7" s="2"/>
      <c r="I7" s="2"/>
      <c r="J7" s="2"/>
      <c r="K7" s="2"/>
      <c r="L7" s="2"/>
      <c r="M7" s="2"/>
      <c r="N7" s="2"/>
      <c r="O7" s="2"/>
      <c r="P7" s="2"/>
      <c r="Q7" s="2"/>
      <c r="R7" s="2"/>
      <c r="S7" s="2"/>
      <c r="T7" s="2"/>
      <c r="U7" s="2"/>
      <c r="V7" s="2"/>
      <c r="W7" s="2"/>
      <c r="X7" s="2"/>
      <c r="Y7" s="2"/>
      <c r="Z7" s="2"/>
      <c r="AA7" s="2"/>
      <c r="AB7" s="2"/>
      <c r="AC7" s="2"/>
      <c r="AD7" s="2"/>
    </row>
    <row r="8" spans="2:30">
      <c r="B8" s="11" t="s">
        <v>7</v>
      </c>
      <c r="C8" s="6" t="s">
        <v>182</v>
      </c>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8</v>
      </c>
      <c r="C9" s="6" t="s">
        <v>183</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11" t="s">
        <v>349</v>
      </c>
      <c r="C10" s="6" t="s">
        <v>341</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14" t="s">
        <v>9</v>
      </c>
      <c r="C11" s="15"/>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ht="15" customHeight="1">
      <c r="B12" s="506" t="s">
        <v>10</v>
      </c>
      <c r="C12" s="507"/>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3" t="s">
        <v>11</v>
      </c>
      <c r="C13" s="4" t="s">
        <v>342</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12</v>
      </c>
      <c r="C14" s="6" t="s">
        <v>343</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13</v>
      </c>
      <c r="C15" s="6" t="s">
        <v>18</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5" t="s">
        <v>14</v>
      </c>
      <c r="C16" s="77">
        <v>22809280</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7" t="s">
        <v>15</v>
      </c>
      <c r="C17" s="8" t="s">
        <v>344</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row r="19" spans="2:30" s="2" customFormat="1"/>
    <row r="20" spans="2:30" s="2" customFormat="1"/>
    <row r="21" spans="2:30" s="2" customFormat="1"/>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2:C12"/>
  </mergeCells>
  <hyperlinks>
    <hyperlink ref="C4" location="'Nacim de uniones impropias'!A1" display="'Nacim de uniones impropias'!A1" xr:uid="{00000000-0004-0000-1C00-000000000000}"/>
    <hyperlink ref="C17" r:id="rId1" xr:uid="{00000000-0004-0000-1C00-000001000000}"/>
  </hyperlinks>
  <pageMargins left="0.7" right="0.7" top="0.75" bottom="0.75" header="0.3" footer="0.3"/>
  <pageSetup paperSize="9" orientation="portrait" horizontalDpi="0" verticalDpi="0"/>
  <drawing r:id="rId2"/>
  <extLst>
    <ext xmlns:mx="http://schemas.microsoft.com/office/mac/excel/2008/main" uri="{64002731-A6B0-56B0-2670-7721B7C09600}">
      <mx:PLV Mode="0" OnePage="0" WScale="0"/>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4" tint="0.59999389629810485"/>
  </sheetPr>
  <dimension ref="A1:Z27"/>
  <sheetViews>
    <sheetView workbookViewId="0">
      <selection activeCell="K1" sqref="K1"/>
    </sheetView>
  </sheetViews>
  <sheetFormatPr defaultColWidth="10.85546875" defaultRowHeight="15"/>
  <cols>
    <col min="1" max="1" width="5" style="372" customWidth="1"/>
    <col min="2" max="2" width="10.85546875" style="372"/>
    <col min="3" max="3" width="18.140625" style="372" customWidth="1"/>
    <col min="4" max="4" width="8.85546875" style="372" customWidth="1"/>
    <col min="5" max="5" width="10.85546875" style="372"/>
    <col min="6" max="6" width="14.140625" style="372" customWidth="1"/>
    <col min="7" max="7" width="11" style="372" customWidth="1"/>
    <col min="8" max="8" width="16.28515625" style="372" customWidth="1"/>
    <col min="9" max="9" width="8.85546875" style="372" customWidth="1"/>
    <col min="10" max="10" width="13.42578125" style="372" customWidth="1"/>
    <col min="11" max="11" width="13.28515625" style="372" customWidth="1"/>
    <col min="12" max="12" width="8.85546875" style="372" customWidth="1"/>
    <col min="13" max="14" width="10.85546875" style="372"/>
    <col min="15" max="15" width="13.28515625" style="372" customWidth="1"/>
    <col min="16" max="16" width="10.85546875" style="372"/>
    <col min="17" max="17" width="9.42578125" style="372" customWidth="1"/>
    <col min="18" max="20" width="9.7109375" style="372" customWidth="1"/>
    <col min="21" max="16384" width="10.85546875" style="372"/>
  </cols>
  <sheetData>
    <row r="1" spans="1:26" s="387" customFormat="1" ht="18.75">
      <c r="A1" s="402">
        <v>14</v>
      </c>
      <c r="B1" s="387" t="str">
        <f>+[1]Indice!B17</f>
        <v>Tamaño promedio de los hogares</v>
      </c>
      <c r="K1" s="401" t="s">
        <v>19</v>
      </c>
      <c r="N1" s="372"/>
      <c r="O1" s="372"/>
      <c r="P1" s="372"/>
      <c r="Q1" s="372"/>
      <c r="R1" s="372"/>
      <c r="S1" s="372"/>
      <c r="T1" s="372"/>
      <c r="U1" s="372"/>
      <c r="V1" s="372"/>
      <c r="W1" s="372"/>
      <c r="X1" s="372"/>
      <c r="Y1" s="372"/>
      <c r="Z1" s="372"/>
    </row>
    <row r="2" spans="1:26" s="387" customFormat="1" ht="18.75">
      <c r="A2" s="386"/>
      <c r="N2" s="372"/>
      <c r="O2" s="372"/>
      <c r="P2" s="372"/>
      <c r="Q2" s="372"/>
      <c r="R2" s="372"/>
      <c r="S2" s="372"/>
      <c r="T2" s="372"/>
      <c r="U2" s="372"/>
      <c r="V2" s="372"/>
      <c r="W2" s="372"/>
      <c r="X2" s="372"/>
      <c r="Y2" s="372"/>
      <c r="Z2" s="372"/>
    </row>
    <row r="3" spans="1:26">
      <c r="B3" s="397"/>
      <c r="C3" s="350"/>
      <c r="E3" s="489" t="s">
        <v>0</v>
      </c>
      <c r="F3" s="491" t="s">
        <v>175</v>
      </c>
      <c r="G3" s="491"/>
      <c r="H3" s="491"/>
      <c r="I3" s="491"/>
      <c r="J3" s="491"/>
      <c r="K3" s="492"/>
    </row>
    <row r="4" spans="1:26" ht="19.5" customHeight="1">
      <c r="B4" s="1" t="s">
        <v>0</v>
      </c>
      <c r="C4" s="456" t="s">
        <v>34</v>
      </c>
      <c r="E4" s="490"/>
      <c r="F4" s="460" t="s">
        <v>23</v>
      </c>
      <c r="G4" s="460" t="s">
        <v>24</v>
      </c>
      <c r="H4" s="460" t="s">
        <v>25</v>
      </c>
      <c r="I4" s="460" t="s">
        <v>26</v>
      </c>
      <c r="J4" s="460" t="s">
        <v>28</v>
      </c>
      <c r="K4" s="71" t="s">
        <v>27</v>
      </c>
      <c r="L4" s="72"/>
    </row>
    <row r="5" spans="1:26">
      <c r="B5" s="388">
        <v>2010</v>
      </c>
      <c r="C5" s="34">
        <v>3.5088905217891342</v>
      </c>
      <c r="E5" s="389">
        <v>2010</v>
      </c>
      <c r="F5" s="398">
        <v>3.4870650885972108</v>
      </c>
      <c r="G5" s="398">
        <v>3.662931586197915</v>
      </c>
      <c r="H5" s="398">
        <v>3.3575044805797933</v>
      </c>
      <c r="I5" s="398">
        <v>3.5098200336802816</v>
      </c>
      <c r="J5" s="398">
        <v>3.5328404791379735</v>
      </c>
      <c r="K5" s="34">
        <v>3.6373697712161612</v>
      </c>
    </row>
    <row r="6" spans="1:26">
      <c r="B6" s="389">
        <v>2011</v>
      </c>
      <c r="C6" s="394">
        <v>3.4500336699322269</v>
      </c>
      <c r="E6" s="389">
        <v>2011</v>
      </c>
      <c r="F6" s="398">
        <v>3.4383313463263132</v>
      </c>
      <c r="G6" s="398">
        <v>3.4910801763553243</v>
      </c>
      <c r="H6" s="398">
        <v>3.3843340207790127</v>
      </c>
      <c r="I6" s="398">
        <v>3.4611613160916699</v>
      </c>
      <c r="J6" s="398">
        <v>3.416404649117708</v>
      </c>
      <c r="K6" s="394">
        <v>3.5888311530762871</v>
      </c>
    </row>
    <row r="7" spans="1:26" ht="18" customHeight="1">
      <c r="B7" s="389">
        <v>2012</v>
      </c>
      <c r="C7" s="394">
        <v>3.4095534434721353</v>
      </c>
      <c r="E7" s="389">
        <v>2012</v>
      </c>
      <c r="F7" s="398">
        <v>3.3860907713709314</v>
      </c>
      <c r="G7" s="398">
        <v>3.4445882527293401</v>
      </c>
      <c r="H7" s="398">
        <v>3.3663299918995531</v>
      </c>
      <c r="I7" s="398">
        <v>3.3916600430374295</v>
      </c>
      <c r="J7" s="398">
        <v>3.4751110072446867</v>
      </c>
      <c r="K7" s="394">
        <v>3.5462698856117854</v>
      </c>
    </row>
    <row r="8" spans="1:26">
      <c r="B8" s="389">
        <v>2013</v>
      </c>
      <c r="C8" s="394">
        <v>3.4030458476337992</v>
      </c>
      <c r="E8" s="389">
        <v>2013</v>
      </c>
      <c r="F8" s="398">
        <v>3.3705684719486935</v>
      </c>
      <c r="G8" s="398">
        <v>3.5564792569285975</v>
      </c>
      <c r="H8" s="398">
        <v>3.2943064131861748</v>
      </c>
      <c r="I8" s="398">
        <v>3.4105804654940615</v>
      </c>
      <c r="J8" s="398">
        <v>3.4684712774773705</v>
      </c>
      <c r="K8" s="394">
        <v>3.5291744732917798</v>
      </c>
    </row>
    <row r="9" spans="1:26">
      <c r="B9" s="389">
        <v>2014</v>
      </c>
      <c r="C9" s="394">
        <v>3.3409226287573701</v>
      </c>
      <c r="E9" s="389">
        <v>2014</v>
      </c>
      <c r="F9" s="398">
        <v>3.3627734429032383</v>
      </c>
      <c r="G9" s="398">
        <v>3.3574608162196493</v>
      </c>
      <c r="H9" s="398">
        <v>3.2916875791687628</v>
      </c>
      <c r="I9" s="398">
        <v>3.2521674849873166</v>
      </c>
      <c r="J9" s="398">
        <v>3.2992677663018335</v>
      </c>
      <c r="K9" s="394">
        <v>3.3251245865490633</v>
      </c>
    </row>
    <row r="10" spans="1:26">
      <c r="B10" s="389">
        <v>2015</v>
      </c>
      <c r="C10" s="394">
        <v>3.2589794826262728</v>
      </c>
      <c r="E10" s="389">
        <v>2015</v>
      </c>
      <c r="F10" s="398">
        <v>3.319554140338731</v>
      </c>
      <c r="G10" s="398">
        <v>3.2958020597749154</v>
      </c>
      <c r="H10" s="398">
        <v>3.2145784778590318</v>
      </c>
      <c r="I10" s="398">
        <v>3.2120474161085837</v>
      </c>
      <c r="J10" s="398">
        <v>3.2966881674628086</v>
      </c>
      <c r="K10" s="394">
        <v>3.2927623126338346</v>
      </c>
    </row>
    <row r="11" spans="1:26">
      <c r="B11" s="389">
        <v>2016</v>
      </c>
      <c r="C11" s="394">
        <v>3.2990900293064547</v>
      </c>
      <c r="E11" s="389">
        <v>2016</v>
      </c>
      <c r="F11" s="398">
        <v>3.2598628266735439</v>
      </c>
      <c r="G11" s="398">
        <v>3.246685116743445</v>
      </c>
      <c r="H11" s="398">
        <v>3.163856468282253</v>
      </c>
      <c r="I11" s="398">
        <v>3.165165217848966</v>
      </c>
      <c r="J11" s="398">
        <v>3.30821757776287</v>
      </c>
      <c r="K11" s="394">
        <v>3.3735437416461846</v>
      </c>
    </row>
    <row r="12" spans="1:26">
      <c r="B12" s="390">
        <v>2017</v>
      </c>
      <c r="C12" s="395">
        <v>3.238298698903908</v>
      </c>
      <c r="E12" s="390">
        <v>2017</v>
      </c>
      <c r="F12" s="47">
        <v>3.2382351821458228</v>
      </c>
      <c r="G12" s="47">
        <v>3.2055862596717954</v>
      </c>
      <c r="H12" s="47">
        <v>3.1780561298552783</v>
      </c>
      <c r="I12" s="47">
        <v>3.1478793966368213</v>
      </c>
      <c r="J12" s="47">
        <v>3.2858655412409301</v>
      </c>
      <c r="K12" s="395">
        <v>3.3507741367012156</v>
      </c>
    </row>
    <row r="13" spans="1:26" ht="16.5" customHeight="1">
      <c r="B13" s="391" t="s">
        <v>187</v>
      </c>
    </row>
    <row r="16" spans="1:26" s="393" customFormat="1" ht="12.75" customHeight="1">
      <c r="B16" s="502" t="s">
        <v>427</v>
      </c>
      <c r="C16" s="502"/>
      <c r="D16" s="502"/>
      <c r="E16" s="502"/>
      <c r="F16" s="502"/>
      <c r="G16" s="502"/>
      <c r="H16" s="502"/>
      <c r="I16" s="502"/>
      <c r="J16" s="502"/>
      <c r="K16" s="502"/>
      <c r="L16" s="502"/>
      <c r="N16" s="372"/>
      <c r="O16" s="372"/>
      <c r="P16" s="372"/>
      <c r="Q16" s="372"/>
      <c r="R16" s="372"/>
      <c r="S16" s="372"/>
      <c r="T16" s="372"/>
      <c r="U16" s="372"/>
      <c r="V16" s="372"/>
      <c r="W16" s="372"/>
      <c r="X16" s="372"/>
      <c r="Y16" s="372"/>
      <c r="Z16" s="372"/>
    </row>
    <row r="17" spans="2:26" s="393" customFormat="1">
      <c r="B17" s="502"/>
      <c r="C17" s="502"/>
      <c r="D17" s="502"/>
      <c r="E17" s="502"/>
      <c r="F17" s="502"/>
      <c r="G17" s="502"/>
      <c r="H17" s="502"/>
      <c r="I17" s="502"/>
      <c r="J17" s="502"/>
      <c r="K17" s="502"/>
      <c r="L17" s="502"/>
      <c r="N17" s="372"/>
      <c r="O17" s="372"/>
      <c r="P17" s="372"/>
      <c r="Q17" s="372"/>
      <c r="R17" s="372"/>
      <c r="S17" s="372"/>
      <c r="T17" s="372"/>
      <c r="U17" s="372"/>
      <c r="V17" s="372"/>
      <c r="W17" s="372"/>
      <c r="X17" s="372"/>
      <c r="Y17" s="372"/>
      <c r="Z17" s="372"/>
    </row>
    <row r="18" spans="2:26" ht="15.75">
      <c r="B18" s="392" t="s">
        <v>1</v>
      </c>
      <c r="C18" s="33"/>
    </row>
    <row r="19" spans="2:26" ht="15" customHeight="1">
      <c r="B19" s="517" t="s">
        <v>452</v>
      </c>
      <c r="C19" s="494"/>
      <c r="D19" s="494"/>
      <c r="E19" s="494"/>
      <c r="F19" s="494"/>
      <c r="G19" s="494"/>
      <c r="H19" s="494"/>
      <c r="I19" s="494"/>
      <c r="J19" s="494"/>
      <c r="K19" s="494"/>
      <c r="L19" s="495"/>
    </row>
    <row r="20" spans="2:26">
      <c r="B20" s="496"/>
      <c r="C20" s="497"/>
      <c r="D20" s="497"/>
      <c r="E20" s="497"/>
      <c r="F20" s="497"/>
      <c r="G20" s="497"/>
      <c r="H20" s="497"/>
      <c r="I20" s="497"/>
      <c r="J20" s="497"/>
      <c r="K20" s="497"/>
      <c r="L20" s="498"/>
    </row>
    <row r="21" spans="2:26">
      <c r="B21" s="496"/>
      <c r="C21" s="497"/>
      <c r="D21" s="497"/>
      <c r="E21" s="497"/>
      <c r="F21" s="497"/>
      <c r="G21" s="497"/>
      <c r="H21" s="497"/>
      <c r="I21" s="497"/>
      <c r="J21" s="497"/>
      <c r="K21" s="497"/>
      <c r="L21" s="498"/>
    </row>
    <row r="22" spans="2:26">
      <c r="B22" s="496"/>
      <c r="C22" s="497"/>
      <c r="D22" s="497"/>
      <c r="E22" s="497"/>
      <c r="F22" s="497"/>
      <c r="G22" s="497"/>
      <c r="H22" s="497"/>
      <c r="I22" s="497"/>
      <c r="J22" s="497"/>
      <c r="K22" s="497"/>
      <c r="L22" s="498"/>
    </row>
    <row r="23" spans="2:26">
      <c r="B23" s="496"/>
      <c r="C23" s="497"/>
      <c r="D23" s="497"/>
      <c r="E23" s="497"/>
      <c r="F23" s="497"/>
      <c r="G23" s="497"/>
      <c r="H23" s="497"/>
      <c r="I23" s="497"/>
      <c r="J23" s="497"/>
      <c r="K23" s="497"/>
      <c r="L23" s="498"/>
    </row>
    <row r="24" spans="2:26">
      <c r="B24" s="496"/>
      <c r="C24" s="497"/>
      <c r="D24" s="497"/>
      <c r="E24" s="497"/>
      <c r="F24" s="497"/>
      <c r="G24" s="497"/>
      <c r="H24" s="497"/>
      <c r="I24" s="497"/>
      <c r="J24" s="497"/>
      <c r="K24" s="497"/>
      <c r="L24" s="498"/>
    </row>
    <row r="25" spans="2:26">
      <c r="B25" s="496"/>
      <c r="C25" s="497"/>
      <c r="D25" s="497"/>
      <c r="E25" s="497"/>
      <c r="F25" s="497"/>
      <c r="G25" s="497"/>
      <c r="H25" s="497"/>
      <c r="I25" s="497"/>
      <c r="J25" s="497"/>
      <c r="K25" s="497"/>
      <c r="L25" s="498"/>
    </row>
    <row r="26" spans="2:26">
      <c r="B26" s="496"/>
      <c r="C26" s="497"/>
      <c r="D26" s="497"/>
      <c r="E26" s="497"/>
      <c r="F26" s="497"/>
      <c r="G26" s="497"/>
      <c r="H26" s="497"/>
      <c r="I26" s="497"/>
      <c r="J26" s="497"/>
      <c r="K26" s="497"/>
      <c r="L26" s="498"/>
    </row>
    <row r="27" spans="2:26">
      <c r="B27" s="499"/>
      <c r="C27" s="500"/>
      <c r="D27" s="500"/>
      <c r="E27" s="500"/>
      <c r="F27" s="500"/>
      <c r="G27" s="500"/>
      <c r="H27" s="500"/>
      <c r="I27" s="500"/>
      <c r="J27" s="500"/>
      <c r="K27" s="500"/>
      <c r="L27" s="501"/>
    </row>
  </sheetData>
  <mergeCells count="4">
    <mergeCell ref="B19:L27"/>
    <mergeCell ref="E3:E4"/>
    <mergeCell ref="F3:K3"/>
    <mergeCell ref="B16:L17"/>
  </mergeCells>
  <hyperlinks>
    <hyperlink ref="A1" location="Indice!A1" display="Indice!A1" xr:uid="{00000000-0004-0000-1D00-000000000000}"/>
    <hyperlink ref="K1" location="'Ficha_tamaño promedio de los ho'!A1" display="ficha técnica" xr:uid="{00000000-0004-0000-1D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4" tint="0.59999389629810485"/>
  </sheetPr>
  <dimension ref="A1:AD46"/>
  <sheetViews>
    <sheetView workbookViewId="0">
      <selection activeCell="D12" sqref="D12"/>
    </sheetView>
  </sheetViews>
  <sheetFormatPr defaultColWidth="10.85546875" defaultRowHeight="15"/>
  <cols>
    <col min="1" max="1" width="4.42578125" style="372" customWidth="1"/>
    <col min="2" max="2" width="39.28515625" style="371" customWidth="1"/>
    <col min="3" max="3" width="90.7109375" style="371" customWidth="1"/>
    <col min="4" max="16384" width="10.85546875" style="371"/>
  </cols>
  <sheetData>
    <row r="1" spans="2:30">
      <c r="D1" s="372"/>
      <c r="E1" s="372"/>
      <c r="F1" s="372"/>
      <c r="G1" s="372"/>
      <c r="H1" s="372"/>
      <c r="I1" s="372"/>
      <c r="J1" s="372"/>
      <c r="K1" s="372"/>
      <c r="L1" s="372"/>
      <c r="M1" s="372"/>
      <c r="N1" s="372"/>
      <c r="O1" s="372"/>
      <c r="P1" s="372"/>
      <c r="Q1" s="372"/>
      <c r="R1" s="372"/>
      <c r="S1" s="372"/>
      <c r="T1" s="372"/>
      <c r="U1" s="372"/>
      <c r="V1" s="372"/>
      <c r="W1" s="372"/>
      <c r="X1" s="372"/>
      <c r="Y1" s="372"/>
      <c r="Z1" s="372"/>
      <c r="AA1" s="372"/>
      <c r="AB1" s="372"/>
      <c r="AC1" s="372"/>
      <c r="AD1" s="372"/>
    </row>
    <row r="2" spans="2:30">
      <c r="B2" s="505" t="s">
        <v>2</v>
      </c>
      <c r="C2" s="505"/>
      <c r="D2" s="385"/>
      <c r="E2" s="372"/>
      <c r="F2" s="372"/>
      <c r="G2" s="372"/>
      <c r="H2" s="372"/>
      <c r="I2" s="372"/>
      <c r="J2" s="372"/>
      <c r="K2" s="372"/>
      <c r="L2" s="372"/>
      <c r="M2" s="372"/>
      <c r="N2" s="372"/>
      <c r="O2" s="372"/>
      <c r="P2" s="372"/>
      <c r="Q2" s="372"/>
      <c r="R2" s="372"/>
      <c r="S2" s="372"/>
      <c r="T2" s="372"/>
      <c r="U2" s="372"/>
      <c r="V2" s="372"/>
      <c r="W2" s="372"/>
      <c r="X2" s="372"/>
      <c r="Y2" s="372"/>
      <c r="Z2" s="372"/>
      <c r="AA2" s="372"/>
      <c r="AB2" s="372"/>
      <c r="AC2" s="372"/>
      <c r="AD2" s="372"/>
    </row>
    <row r="3" spans="2:30" ht="9.75" customHeight="1">
      <c r="B3" s="379"/>
      <c r="C3" s="380"/>
      <c r="D3" s="372"/>
      <c r="E3" s="372"/>
      <c r="F3" s="372"/>
      <c r="G3" s="372"/>
      <c r="H3" s="372"/>
      <c r="I3" s="372"/>
      <c r="J3" s="372"/>
      <c r="K3" s="372"/>
      <c r="L3" s="372"/>
      <c r="M3" s="372"/>
      <c r="N3" s="372"/>
      <c r="O3" s="372"/>
      <c r="P3" s="372"/>
      <c r="Q3" s="372"/>
      <c r="R3" s="372"/>
      <c r="S3" s="372"/>
      <c r="T3" s="372"/>
      <c r="U3" s="372"/>
      <c r="V3" s="372"/>
      <c r="W3" s="372"/>
      <c r="X3" s="372"/>
      <c r="Y3" s="372"/>
      <c r="Z3" s="372"/>
      <c r="AA3" s="372"/>
      <c r="AB3" s="372"/>
      <c r="AC3" s="372"/>
      <c r="AD3" s="372"/>
    </row>
    <row r="4" spans="2:30" ht="20.25" customHeight="1">
      <c r="B4" s="381" t="s">
        <v>3</v>
      </c>
      <c r="C4" s="400" t="str">
        <f>+'[1]Tamaño promedio de los hogares'!B1</f>
        <v>Tamaño promedio de los hogares</v>
      </c>
      <c r="D4" s="372"/>
      <c r="E4" s="372"/>
      <c r="F4" s="372"/>
      <c r="G4" s="372"/>
      <c r="H4" s="372"/>
      <c r="I4" s="372"/>
      <c r="J4" s="372"/>
      <c r="K4" s="372"/>
      <c r="L4" s="372"/>
      <c r="M4" s="372"/>
      <c r="N4" s="372"/>
      <c r="O4" s="372"/>
      <c r="P4" s="372"/>
      <c r="Q4" s="372"/>
      <c r="R4" s="372"/>
      <c r="S4" s="372"/>
      <c r="T4" s="372"/>
      <c r="U4" s="372"/>
      <c r="V4" s="372"/>
      <c r="W4" s="372"/>
      <c r="X4" s="372"/>
      <c r="Y4" s="372"/>
      <c r="Z4" s="372"/>
      <c r="AA4" s="372"/>
      <c r="AB4" s="372"/>
      <c r="AC4" s="372"/>
      <c r="AD4" s="372"/>
    </row>
    <row r="5" spans="2:30" ht="94.5" customHeight="1">
      <c r="B5" s="381" t="s">
        <v>4</v>
      </c>
      <c r="C5" s="399" t="s">
        <v>453</v>
      </c>
      <c r="D5" s="372"/>
      <c r="E5" s="372"/>
      <c r="F5" s="372"/>
      <c r="G5" s="372"/>
      <c r="H5" s="372"/>
      <c r="I5" s="372"/>
      <c r="J5" s="372"/>
      <c r="K5" s="372"/>
      <c r="L5" s="372"/>
      <c r="M5" s="372"/>
      <c r="N5" s="372"/>
      <c r="O5" s="372"/>
      <c r="P5" s="372"/>
      <c r="Q5" s="372"/>
      <c r="R5" s="372"/>
      <c r="S5" s="372"/>
      <c r="T5" s="372"/>
      <c r="U5" s="372"/>
      <c r="V5" s="372"/>
      <c r="W5" s="372"/>
      <c r="X5" s="372"/>
      <c r="Y5" s="372"/>
      <c r="Z5" s="372"/>
      <c r="AA5" s="372"/>
      <c r="AB5" s="372"/>
      <c r="AC5" s="372"/>
      <c r="AD5" s="372"/>
    </row>
    <row r="6" spans="2:30" ht="120" customHeight="1">
      <c r="B6" s="381" t="s">
        <v>5</v>
      </c>
      <c r="C6" s="13"/>
      <c r="D6" s="372"/>
      <c r="E6" s="372"/>
      <c r="F6" s="372"/>
      <c r="G6" s="372"/>
      <c r="H6" s="372"/>
      <c r="I6" s="372"/>
      <c r="J6" s="372"/>
      <c r="K6" s="372"/>
      <c r="L6" s="372"/>
      <c r="M6" s="372"/>
      <c r="N6" s="372"/>
      <c r="O6" s="372"/>
      <c r="P6" s="372"/>
      <c r="Q6" s="372"/>
      <c r="R6" s="372"/>
      <c r="S6" s="372"/>
      <c r="T6" s="372"/>
      <c r="U6" s="372"/>
      <c r="V6" s="372"/>
      <c r="W6" s="372"/>
      <c r="X6" s="372"/>
      <c r="Y6" s="372"/>
      <c r="Z6" s="372"/>
      <c r="AA6" s="372"/>
      <c r="AB6" s="372"/>
      <c r="AC6" s="372"/>
      <c r="AD6" s="372"/>
    </row>
    <row r="7" spans="2:30">
      <c r="B7" s="381" t="s">
        <v>6</v>
      </c>
      <c r="C7" s="376" t="s">
        <v>34</v>
      </c>
      <c r="D7" s="372"/>
      <c r="E7" s="372"/>
      <c r="F7" s="372"/>
      <c r="G7" s="372"/>
      <c r="H7" s="372"/>
      <c r="I7" s="372"/>
      <c r="J7" s="372"/>
      <c r="K7" s="372"/>
      <c r="L7" s="372"/>
      <c r="M7" s="372"/>
      <c r="N7" s="372"/>
      <c r="O7" s="372"/>
      <c r="P7" s="372"/>
      <c r="Q7" s="372"/>
      <c r="R7" s="372"/>
      <c r="S7" s="372"/>
      <c r="T7" s="372"/>
      <c r="U7" s="372"/>
      <c r="V7" s="372"/>
      <c r="W7" s="372"/>
      <c r="X7" s="372"/>
      <c r="Y7" s="372"/>
      <c r="Z7" s="372"/>
      <c r="AA7" s="372"/>
      <c r="AB7" s="372"/>
      <c r="AC7" s="372"/>
      <c r="AD7" s="372"/>
    </row>
    <row r="8" spans="2:30">
      <c r="B8" s="381" t="s">
        <v>7</v>
      </c>
      <c r="C8" s="376" t="s">
        <v>185</v>
      </c>
      <c r="D8" s="372"/>
      <c r="E8" s="372"/>
      <c r="F8" s="372"/>
      <c r="G8" s="372"/>
      <c r="H8" s="372"/>
      <c r="I8" s="372"/>
      <c r="J8" s="372"/>
      <c r="K8" s="372"/>
      <c r="L8" s="372"/>
      <c r="M8" s="372"/>
      <c r="N8" s="372"/>
      <c r="O8" s="372"/>
      <c r="P8" s="372"/>
      <c r="Q8" s="372"/>
      <c r="R8" s="372"/>
      <c r="S8" s="372"/>
      <c r="T8" s="372"/>
      <c r="U8" s="372"/>
      <c r="V8" s="372"/>
      <c r="W8" s="372"/>
      <c r="X8" s="372"/>
      <c r="Y8" s="372"/>
      <c r="Z8" s="372"/>
      <c r="AA8" s="372"/>
      <c r="AB8" s="372"/>
      <c r="AC8" s="372"/>
      <c r="AD8" s="372"/>
    </row>
    <row r="9" spans="2:30">
      <c r="B9" s="381" t="s">
        <v>8</v>
      </c>
      <c r="C9" s="376" t="s">
        <v>186</v>
      </c>
      <c r="D9" s="372"/>
      <c r="E9" s="372"/>
      <c r="F9" s="372"/>
      <c r="G9" s="372"/>
      <c r="H9" s="372"/>
      <c r="I9" s="372"/>
      <c r="J9" s="372"/>
      <c r="K9" s="372"/>
      <c r="L9" s="372"/>
      <c r="M9" s="372"/>
      <c r="N9" s="372"/>
      <c r="O9" s="372"/>
      <c r="P9" s="372"/>
      <c r="Q9" s="372"/>
      <c r="R9" s="372"/>
      <c r="S9" s="372"/>
      <c r="T9" s="372"/>
      <c r="U9" s="372"/>
      <c r="V9" s="372"/>
      <c r="W9" s="372"/>
      <c r="X9" s="372"/>
      <c r="Y9" s="372"/>
      <c r="Z9" s="372"/>
      <c r="AA9" s="372"/>
      <c r="AB9" s="372"/>
      <c r="AC9" s="372"/>
      <c r="AD9" s="372"/>
    </row>
    <row r="10" spans="2:30">
      <c r="B10" s="381" t="s">
        <v>354</v>
      </c>
      <c r="C10" s="376" t="s">
        <v>460</v>
      </c>
      <c r="D10" s="372"/>
      <c r="E10" s="372"/>
      <c r="F10" s="372"/>
      <c r="G10" s="372"/>
      <c r="H10" s="372"/>
      <c r="I10" s="372"/>
      <c r="J10" s="372"/>
      <c r="K10" s="372"/>
      <c r="L10" s="372"/>
      <c r="M10" s="372"/>
      <c r="N10" s="372"/>
      <c r="O10" s="372"/>
      <c r="P10" s="372"/>
      <c r="Q10" s="372"/>
      <c r="R10" s="372"/>
      <c r="S10" s="372"/>
      <c r="T10" s="372"/>
      <c r="U10" s="372"/>
      <c r="V10" s="372"/>
      <c r="W10" s="372"/>
      <c r="X10" s="372"/>
      <c r="Y10" s="372"/>
      <c r="Z10" s="372"/>
      <c r="AA10" s="372"/>
      <c r="AB10" s="372"/>
      <c r="AC10" s="372"/>
      <c r="AD10" s="372"/>
    </row>
    <row r="11" spans="2:30">
      <c r="B11" s="383" t="s">
        <v>9</v>
      </c>
      <c r="C11" s="384"/>
      <c r="D11" s="372"/>
      <c r="E11" s="372"/>
      <c r="F11" s="372"/>
      <c r="G11" s="372"/>
      <c r="H11" s="372"/>
      <c r="I11" s="372"/>
      <c r="J11" s="372"/>
      <c r="K11" s="372"/>
      <c r="L11" s="372"/>
      <c r="M11" s="372"/>
      <c r="N11" s="372"/>
      <c r="O11" s="372"/>
      <c r="P11" s="372"/>
      <c r="Q11" s="372"/>
      <c r="R11" s="372"/>
      <c r="S11" s="372"/>
      <c r="T11" s="372"/>
      <c r="U11" s="372"/>
      <c r="V11" s="372"/>
      <c r="W11" s="372"/>
      <c r="X11" s="372"/>
      <c r="Y11" s="372"/>
      <c r="Z11" s="372"/>
      <c r="AA11" s="372"/>
      <c r="AB11" s="372"/>
      <c r="AC11" s="372"/>
      <c r="AD11" s="372"/>
    </row>
    <row r="12" spans="2:30" ht="15" customHeight="1">
      <c r="B12" s="506" t="s">
        <v>10</v>
      </c>
      <c r="C12" s="507"/>
      <c r="D12" s="372"/>
      <c r="E12" s="372"/>
      <c r="F12" s="372"/>
      <c r="G12" s="372"/>
      <c r="H12" s="372"/>
      <c r="I12" s="372"/>
      <c r="J12" s="372"/>
      <c r="K12" s="372"/>
      <c r="L12" s="372"/>
      <c r="M12" s="372"/>
      <c r="N12" s="372"/>
      <c r="O12" s="372"/>
      <c r="P12" s="372"/>
      <c r="Q12" s="372"/>
      <c r="R12" s="372"/>
      <c r="S12" s="372"/>
      <c r="T12" s="372"/>
      <c r="U12" s="372"/>
      <c r="V12" s="372"/>
      <c r="W12" s="372"/>
      <c r="X12" s="372"/>
      <c r="Y12" s="372"/>
      <c r="Z12" s="372"/>
      <c r="AA12" s="372"/>
      <c r="AB12" s="372"/>
      <c r="AC12" s="372"/>
      <c r="AD12" s="372"/>
    </row>
    <row r="13" spans="2:30">
      <c r="B13" s="373" t="s">
        <v>11</v>
      </c>
      <c r="C13" s="374" t="s">
        <v>342</v>
      </c>
      <c r="D13" s="372"/>
      <c r="E13" s="372"/>
      <c r="F13" s="372"/>
      <c r="G13" s="372"/>
      <c r="H13" s="372"/>
      <c r="I13" s="372"/>
      <c r="J13" s="372"/>
      <c r="K13" s="372"/>
      <c r="L13" s="372"/>
      <c r="M13" s="372"/>
      <c r="N13" s="372"/>
      <c r="O13" s="372"/>
      <c r="P13" s="372"/>
      <c r="Q13" s="372"/>
      <c r="R13" s="372"/>
      <c r="S13" s="372"/>
      <c r="T13" s="372"/>
      <c r="U13" s="372"/>
      <c r="V13" s="372"/>
      <c r="W13" s="372"/>
      <c r="X13" s="372"/>
      <c r="Y13" s="372"/>
      <c r="Z13" s="372"/>
      <c r="AA13" s="372"/>
      <c r="AB13" s="372"/>
      <c r="AC13" s="372"/>
      <c r="AD13" s="372"/>
    </row>
    <row r="14" spans="2:30">
      <c r="B14" s="375" t="s">
        <v>12</v>
      </c>
      <c r="C14" s="376" t="s">
        <v>343</v>
      </c>
      <c r="D14" s="372"/>
      <c r="E14" s="372"/>
      <c r="F14" s="372"/>
      <c r="G14" s="372"/>
      <c r="H14" s="372"/>
      <c r="I14" s="372"/>
      <c r="J14" s="372"/>
      <c r="K14" s="372"/>
      <c r="L14" s="372"/>
      <c r="M14" s="372"/>
      <c r="N14" s="372"/>
      <c r="O14" s="372"/>
      <c r="P14" s="372"/>
      <c r="Q14" s="372"/>
      <c r="R14" s="372"/>
      <c r="S14" s="372"/>
      <c r="T14" s="372"/>
      <c r="U14" s="372"/>
      <c r="V14" s="372"/>
      <c r="W14" s="372"/>
      <c r="X14" s="372"/>
      <c r="Y14" s="372"/>
      <c r="Z14" s="372"/>
      <c r="AA14" s="372"/>
      <c r="AB14" s="372"/>
      <c r="AC14" s="372"/>
      <c r="AD14" s="372"/>
    </row>
    <row r="15" spans="2:30">
      <c r="B15" s="375" t="s">
        <v>13</v>
      </c>
      <c r="C15" s="376" t="s">
        <v>18</v>
      </c>
      <c r="D15" s="372"/>
      <c r="E15" s="372"/>
      <c r="F15" s="372"/>
      <c r="G15" s="372"/>
      <c r="H15" s="372"/>
      <c r="I15" s="372"/>
      <c r="J15" s="372"/>
      <c r="K15" s="372"/>
      <c r="L15" s="372"/>
      <c r="M15" s="372"/>
      <c r="N15" s="372"/>
      <c r="O15" s="372"/>
      <c r="P15" s="372"/>
      <c r="Q15" s="372"/>
      <c r="R15" s="372"/>
      <c r="S15" s="372"/>
      <c r="T15" s="372"/>
      <c r="U15" s="372"/>
      <c r="V15" s="372"/>
      <c r="W15" s="372"/>
      <c r="X15" s="372"/>
      <c r="Y15" s="372"/>
      <c r="Z15" s="372"/>
      <c r="AA15" s="372"/>
      <c r="AB15" s="372"/>
      <c r="AC15" s="372"/>
      <c r="AD15" s="372"/>
    </row>
    <row r="16" spans="2:30">
      <c r="B16" s="375" t="s">
        <v>14</v>
      </c>
      <c r="C16" s="404">
        <v>22809280</v>
      </c>
      <c r="D16" s="372"/>
      <c r="E16" s="372"/>
      <c r="F16" s="372"/>
      <c r="G16" s="372"/>
      <c r="H16" s="372"/>
      <c r="I16" s="372"/>
      <c r="J16" s="372"/>
      <c r="K16" s="372"/>
      <c r="L16" s="372"/>
      <c r="M16" s="372"/>
      <c r="N16" s="372"/>
      <c r="O16" s="372"/>
      <c r="P16" s="372"/>
      <c r="Q16" s="372"/>
      <c r="R16" s="372"/>
      <c r="S16" s="372"/>
      <c r="T16" s="372"/>
      <c r="U16" s="372"/>
      <c r="V16" s="372"/>
      <c r="W16" s="372"/>
      <c r="X16" s="372"/>
      <c r="Y16" s="372"/>
      <c r="Z16" s="372"/>
      <c r="AA16" s="372"/>
      <c r="AB16" s="372"/>
      <c r="AC16" s="372"/>
      <c r="AD16" s="372"/>
    </row>
    <row r="17" spans="2:30">
      <c r="B17" s="377" t="s">
        <v>15</v>
      </c>
      <c r="C17" s="378" t="s">
        <v>344</v>
      </c>
      <c r="D17" s="372"/>
      <c r="E17" s="372"/>
      <c r="F17" s="372"/>
      <c r="G17" s="372"/>
      <c r="H17" s="372"/>
      <c r="I17" s="372"/>
      <c r="J17" s="372"/>
      <c r="K17" s="372"/>
      <c r="L17" s="372"/>
      <c r="M17" s="372"/>
      <c r="N17" s="372"/>
      <c r="O17" s="372"/>
      <c r="P17" s="372"/>
      <c r="Q17" s="372"/>
      <c r="R17" s="372"/>
      <c r="S17" s="372"/>
      <c r="T17" s="372"/>
      <c r="U17" s="372"/>
      <c r="V17" s="372"/>
      <c r="W17" s="372"/>
      <c r="X17" s="372"/>
      <c r="Y17" s="372"/>
      <c r="Z17" s="372"/>
      <c r="AA17" s="372"/>
      <c r="AB17" s="372"/>
      <c r="AC17" s="372"/>
      <c r="AD17" s="372"/>
    </row>
    <row r="18" spans="2:30" s="372" customFormat="1"/>
    <row r="19" spans="2:30" s="372" customFormat="1"/>
    <row r="20" spans="2:30" s="372" customFormat="1"/>
    <row r="21" spans="2:30" s="372" customFormat="1"/>
    <row r="22" spans="2:30" s="372" customFormat="1"/>
    <row r="23" spans="2:30" s="372" customFormat="1"/>
    <row r="24" spans="2:30" s="372" customFormat="1"/>
    <row r="25" spans="2:30" s="372" customFormat="1"/>
    <row r="26" spans="2:30" s="372" customFormat="1"/>
    <row r="27" spans="2:30" s="372" customFormat="1"/>
    <row r="28" spans="2:30" s="372" customFormat="1"/>
    <row r="29" spans="2:30" s="372" customFormat="1"/>
    <row r="30" spans="2:30" s="372" customFormat="1"/>
    <row r="31" spans="2:30" s="372" customFormat="1"/>
    <row r="32" spans="2:30" s="372" customFormat="1"/>
    <row r="33" spans="4:30" s="372" customFormat="1"/>
    <row r="34" spans="4:30" s="372" customFormat="1"/>
    <row r="35" spans="4:30" s="372" customFormat="1"/>
    <row r="36" spans="4:30" s="372" customFormat="1"/>
    <row r="37" spans="4:30" s="372" customFormat="1"/>
    <row r="38" spans="4:30" s="372" customFormat="1"/>
    <row r="39" spans="4:30" s="372" customFormat="1"/>
    <row r="40" spans="4:30" s="372" customFormat="1"/>
    <row r="41" spans="4:30" s="372" customFormat="1"/>
    <row r="42" spans="4:30" s="372" customFormat="1"/>
    <row r="43" spans="4:30">
      <c r="D43" s="372"/>
      <c r="E43" s="372"/>
      <c r="F43" s="372"/>
      <c r="G43" s="372"/>
      <c r="H43" s="372"/>
      <c r="I43" s="372"/>
      <c r="J43" s="372"/>
      <c r="K43" s="372"/>
      <c r="L43" s="372"/>
      <c r="M43" s="372"/>
      <c r="N43" s="372"/>
      <c r="O43" s="372"/>
      <c r="P43" s="372"/>
      <c r="Q43" s="372"/>
      <c r="R43" s="372"/>
      <c r="S43" s="372"/>
      <c r="T43" s="372"/>
      <c r="U43" s="372"/>
      <c r="V43" s="372"/>
      <c r="W43" s="372"/>
      <c r="X43" s="372"/>
      <c r="Y43" s="372"/>
      <c r="Z43" s="372"/>
      <c r="AA43" s="372"/>
      <c r="AB43" s="372"/>
      <c r="AC43" s="372"/>
      <c r="AD43" s="372"/>
    </row>
    <row r="44" spans="4:30">
      <c r="D44" s="372"/>
      <c r="E44" s="372"/>
      <c r="F44" s="372"/>
      <c r="G44" s="372"/>
      <c r="H44" s="372"/>
      <c r="I44" s="372"/>
      <c r="J44" s="372"/>
      <c r="K44" s="372"/>
      <c r="L44" s="372"/>
      <c r="M44" s="372"/>
      <c r="N44" s="372"/>
      <c r="O44" s="372"/>
      <c r="P44" s="372"/>
      <c r="Q44" s="372"/>
      <c r="R44" s="372"/>
      <c r="S44" s="372"/>
      <c r="T44" s="372"/>
      <c r="U44" s="372"/>
      <c r="V44" s="372"/>
      <c r="W44" s="372"/>
      <c r="X44" s="372"/>
      <c r="Y44" s="372"/>
      <c r="Z44" s="372"/>
      <c r="AA44" s="372"/>
      <c r="AB44" s="372"/>
      <c r="AC44" s="372"/>
      <c r="AD44" s="372"/>
    </row>
    <row r="45" spans="4:30">
      <c r="D45" s="372"/>
      <c r="E45" s="372"/>
      <c r="F45" s="372"/>
      <c r="G45" s="372"/>
      <c r="H45" s="372"/>
      <c r="I45" s="372"/>
      <c r="J45" s="372"/>
      <c r="K45" s="372"/>
      <c r="L45" s="372"/>
      <c r="M45" s="372"/>
      <c r="N45" s="372"/>
      <c r="O45" s="372"/>
      <c r="P45" s="372"/>
      <c r="Q45" s="372"/>
      <c r="R45" s="372"/>
      <c r="S45" s="372"/>
      <c r="T45" s="372"/>
      <c r="U45" s="372"/>
      <c r="V45" s="372"/>
      <c r="W45" s="372"/>
      <c r="X45" s="372"/>
      <c r="Y45" s="372"/>
      <c r="Z45" s="372"/>
      <c r="AA45" s="372"/>
      <c r="AB45" s="372"/>
      <c r="AC45" s="372"/>
      <c r="AD45" s="372"/>
    </row>
    <row r="46" spans="4:30">
      <c r="D46" s="372"/>
      <c r="E46" s="372"/>
      <c r="F46" s="372"/>
      <c r="G46" s="372"/>
      <c r="H46" s="372"/>
      <c r="I46" s="372"/>
      <c r="J46" s="372"/>
      <c r="K46" s="372"/>
      <c r="L46" s="372"/>
      <c r="M46" s="372"/>
      <c r="N46" s="372"/>
      <c r="O46" s="372"/>
      <c r="P46" s="372"/>
      <c r="Q46" s="372"/>
      <c r="R46" s="372"/>
      <c r="S46" s="372"/>
      <c r="T46" s="372"/>
      <c r="U46" s="372"/>
      <c r="V46" s="372"/>
      <c r="W46" s="372"/>
      <c r="X46" s="372"/>
      <c r="Y46" s="372"/>
      <c r="Z46" s="372"/>
      <c r="AA46" s="372"/>
      <c r="AB46" s="372"/>
      <c r="AC46" s="372"/>
      <c r="AD46" s="372"/>
    </row>
  </sheetData>
  <mergeCells count="2">
    <mergeCell ref="B2:C2"/>
    <mergeCell ref="B12:C12"/>
  </mergeCells>
  <hyperlinks>
    <hyperlink ref="C4" location="'Tamaño promedio de los hogares'!A1" display="'Tamaño promedio de los hogares'!A1" xr:uid="{00000000-0004-0000-1E00-000000000000}"/>
    <hyperlink ref="C17" r:id="rId1" display="eddy.madrigal@inec.go.cr" xr:uid="{00000000-0004-0000-1E00-000001000000}"/>
  </hyperlinks>
  <pageMargins left="0.7" right="0.7" top="0.75" bottom="0.75" header="0.3" footer="0.3"/>
  <pageSetup paperSize="9" orientation="portrait" horizontalDpi="0" verticalDpi="0"/>
  <drawing r:id="rId2"/>
  <extLst>
    <ext xmlns:mx="http://schemas.microsoft.com/office/mac/excel/2008/main" uri="{64002731-A6B0-56B0-2670-7721B7C09600}">
      <mx:PLV Mode="0" OnePage="0" WScale="0"/>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8" tint="0.59999389629810485"/>
  </sheetPr>
  <dimension ref="A1:Z27"/>
  <sheetViews>
    <sheetView workbookViewId="0">
      <selection sqref="A1:XFD1048576"/>
    </sheetView>
  </sheetViews>
  <sheetFormatPr defaultColWidth="10.85546875" defaultRowHeight="15"/>
  <cols>
    <col min="1" max="1" width="7.85546875" style="372" customWidth="1"/>
    <col min="2" max="2" width="10.85546875" style="372"/>
    <col min="3" max="4" width="9.140625" style="372" customWidth="1"/>
    <col min="5" max="5" width="12.28515625" style="372" customWidth="1"/>
    <col min="6" max="6" width="8.85546875" style="372" customWidth="1"/>
    <col min="7" max="7" width="10.85546875" style="372"/>
    <col min="8" max="9" width="9" style="372" customWidth="1"/>
    <col min="10" max="10" width="11.140625" style="372" customWidth="1"/>
    <col min="11" max="12" width="8.140625" style="372" customWidth="1"/>
    <col min="13" max="13" width="11" style="372" customWidth="1"/>
    <col min="14" max="15" width="8.42578125" style="372" customWidth="1"/>
    <col min="16" max="16" width="12" style="372" customWidth="1"/>
    <col min="17" max="18" width="7.42578125" style="372" customWidth="1"/>
    <col min="19" max="19" width="10.28515625" style="372" customWidth="1"/>
    <col min="20" max="21" width="8.42578125" style="372" customWidth="1"/>
    <col min="22" max="24" width="10.85546875" style="372" customWidth="1"/>
    <col min="25" max="25" width="13.28515625" style="372" customWidth="1"/>
    <col min="26" max="26" width="8.85546875" style="372" customWidth="1"/>
    <col min="27" max="16384" width="10.85546875" style="372"/>
  </cols>
  <sheetData>
    <row r="1" spans="1:26" s="387" customFormat="1" ht="18.75">
      <c r="A1" s="402">
        <v>15</v>
      </c>
      <c r="B1" s="387" t="str">
        <f>+[1]Indice!B18</f>
        <v xml:space="preserve">Porcentaje de hogares por tipo de jefatura </v>
      </c>
      <c r="K1" s="401" t="s">
        <v>19</v>
      </c>
    </row>
    <row r="2" spans="1:26" s="387" customFormat="1" ht="18.75">
      <c r="A2" s="386"/>
    </row>
    <row r="3" spans="1:26">
      <c r="B3" s="489" t="s">
        <v>0</v>
      </c>
      <c r="C3" s="491" t="s">
        <v>189</v>
      </c>
      <c r="D3" s="491"/>
      <c r="E3" s="492"/>
      <c r="G3" s="489" t="s">
        <v>0</v>
      </c>
      <c r="H3" s="491" t="s">
        <v>175</v>
      </c>
      <c r="I3" s="491"/>
      <c r="J3" s="491"/>
      <c r="K3" s="491"/>
      <c r="L3" s="491"/>
      <c r="M3" s="491"/>
      <c r="N3" s="491"/>
      <c r="O3" s="491"/>
      <c r="P3" s="491"/>
      <c r="Q3" s="491"/>
      <c r="R3" s="491"/>
      <c r="S3" s="491"/>
      <c r="T3" s="491"/>
      <c r="U3" s="491"/>
      <c r="V3" s="491"/>
      <c r="W3" s="491"/>
      <c r="X3" s="491"/>
      <c r="Y3" s="492"/>
    </row>
    <row r="4" spans="1:26" ht="15.75" customHeight="1">
      <c r="B4" s="490"/>
      <c r="C4" s="131" t="s">
        <v>190</v>
      </c>
      <c r="D4" s="457" t="s">
        <v>42</v>
      </c>
      <c r="E4" s="133" t="s">
        <v>191</v>
      </c>
      <c r="G4" s="536"/>
      <c r="H4" s="570" t="s">
        <v>23</v>
      </c>
      <c r="I4" s="570"/>
      <c r="J4" s="570"/>
      <c r="K4" s="571" t="s">
        <v>24</v>
      </c>
      <c r="L4" s="571"/>
      <c r="M4" s="571"/>
      <c r="N4" s="571" t="s">
        <v>25</v>
      </c>
      <c r="O4" s="571"/>
      <c r="P4" s="571"/>
      <c r="Q4" s="571" t="s">
        <v>26</v>
      </c>
      <c r="R4" s="571"/>
      <c r="S4" s="571"/>
      <c r="T4" s="571" t="s">
        <v>28</v>
      </c>
      <c r="U4" s="571"/>
      <c r="V4" s="571"/>
      <c r="W4" s="572" t="s">
        <v>27</v>
      </c>
      <c r="X4" s="572"/>
      <c r="Y4" s="573"/>
      <c r="Z4" s="72"/>
    </row>
    <row r="5" spans="1:26">
      <c r="B5" s="388">
        <v>2010</v>
      </c>
      <c r="C5" s="463">
        <v>58.228034520338134</v>
      </c>
      <c r="D5" s="463">
        <v>32.661157178534388</v>
      </c>
      <c r="E5" s="394">
        <v>9.1108083011274772</v>
      </c>
      <c r="G5" s="490"/>
      <c r="H5" s="44" t="s">
        <v>41</v>
      </c>
      <c r="I5" s="44" t="s">
        <v>192</v>
      </c>
      <c r="J5" s="44" t="s">
        <v>191</v>
      </c>
      <c r="K5" s="44" t="s">
        <v>41</v>
      </c>
      <c r="L5" s="44" t="s">
        <v>192</v>
      </c>
      <c r="M5" s="44" t="s">
        <v>191</v>
      </c>
      <c r="N5" s="44" t="s">
        <v>41</v>
      </c>
      <c r="O5" s="44" t="s">
        <v>192</v>
      </c>
      <c r="P5" s="44" t="s">
        <v>191</v>
      </c>
      <c r="Q5" s="44" t="s">
        <v>41</v>
      </c>
      <c r="R5" s="44" t="s">
        <v>192</v>
      </c>
      <c r="S5" s="44" t="s">
        <v>191</v>
      </c>
      <c r="T5" s="44" t="s">
        <v>41</v>
      </c>
      <c r="U5" s="44" t="s">
        <v>192</v>
      </c>
      <c r="V5" s="44" t="s">
        <v>191</v>
      </c>
      <c r="W5" s="44" t="s">
        <v>41</v>
      </c>
      <c r="X5" s="44" t="s">
        <v>192</v>
      </c>
      <c r="Y5" s="128" t="s">
        <v>191</v>
      </c>
    </row>
    <row r="6" spans="1:26">
      <c r="B6" s="389">
        <v>2011</v>
      </c>
      <c r="C6" s="463">
        <v>58.569939303732923</v>
      </c>
      <c r="D6" s="463">
        <v>33.103192692946784</v>
      </c>
      <c r="E6" s="394">
        <v>8.3268680033202926</v>
      </c>
      <c r="G6" s="388">
        <v>2010</v>
      </c>
      <c r="H6" s="464">
        <v>56.346476394236603</v>
      </c>
      <c r="I6" s="464">
        <v>34.270888486284854</v>
      </c>
      <c r="J6" s="464">
        <v>9.382635119478552</v>
      </c>
      <c r="K6" s="465">
        <v>58.965749510124098</v>
      </c>
      <c r="L6" s="465">
        <v>35.46089157413455</v>
      </c>
      <c r="M6" s="465">
        <v>5.5733589157413457</v>
      </c>
      <c r="N6" s="464">
        <v>63.311153481977243</v>
      </c>
      <c r="O6" s="464">
        <v>31.338443778616547</v>
      </c>
      <c r="P6" s="464">
        <v>5.3504027394062028</v>
      </c>
      <c r="Q6" s="465">
        <v>60.415397673373604</v>
      </c>
      <c r="R6" s="465">
        <v>28.653452493883869</v>
      </c>
      <c r="S6" s="465">
        <v>10.931149832742523</v>
      </c>
      <c r="T6" s="464">
        <v>61.833929267705891</v>
      </c>
      <c r="U6" s="464">
        <v>31.812940210222418</v>
      </c>
      <c r="V6" s="464">
        <v>6.3531305220716945</v>
      </c>
      <c r="W6" s="464">
        <v>67.358822459006447</v>
      </c>
      <c r="X6" s="464">
        <v>28.388159890009906</v>
      </c>
      <c r="Y6" s="466">
        <v>4.2530176509836437</v>
      </c>
    </row>
    <row r="7" spans="1:26">
      <c r="B7" s="389">
        <v>2012</v>
      </c>
      <c r="C7" s="463">
        <v>57.047260376105591</v>
      </c>
      <c r="D7" s="463">
        <v>33.620543377898635</v>
      </c>
      <c r="E7" s="394">
        <v>9.332196245995771</v>
      </c>
      <c r="G7" s="389">
        <v>2011</v>
      </c>
      <c r="H7" s="464">
        <v>56.346476394236603</v>
      </c>
      <c r="I7" s="464">
        <v>34.270888486284854</v>
      </c>
      <c r="J7" s="464">
        <v>9.382635119478552</v>
      </c>
      <c r="K7" s="465">
        <v>58.965749510124098</v>
      </c>
      <c r="L7" s="465">
        <v>35.46089157413455</v>
      </c>
      <c r="M7" s="465">
        <v>5.5733589157413457</v>
      </c>
      <c r="N7" s="464">
        <v>63.311153481977243</v>
      </c>
      <c r="O7" s="464">
        <v>31.338443778616547</v>
      </c>
      <c r="P7" s="464">
        <v>5.3504027394062028</v>
      </c>
      <c r="Q7" s="465">
        <v>60.415397673373604</v>
      </c>
      <c r="R7" s="465">
        <v>28.653452493883869</v>
      </c>
      <c r="S7" s="465">
        <v>10.931149832742523</v>
      </c>
      <c r="T7" s="464">
        <v>61.833929267705891</v>
      </c>
      <c r="U7" s="464">
        <v>31.812940210222418</v>
      </c>
      <c r="V7" s="464">
        <v>6.3531305220716945</v>
      </c>
      <c r="W7" s="464">
        <v>67.358822459006447</v>
      </c>
      <c r="X7" s="464">
        <v>28.388159890009906</v>
      </c>
      <c r="Y7" s="466">
        <v>4.2530176509836437</v>
      </c>
    </row>
    <row r="8" spans="1:26">
      <c r="B8" s="389">
        <v>2013</v>
      </c>
      <c r="C8" s="463">
        <v>53.479113164253043</v>
      </c>
      <c r="D8" s="463">
        <v>33.992258747983826</v>
      </c>
      <c r="E8" s="394">
        <v>12.528628087763133</v>
      </c>
      <c r="G8" s="389">
        <v>2012</v>
      </c>
      <c r="H8" s="464">
        <v>55.367803109498205</v>
      </c>
      <c r="I8" s="464">
        <v>33.697677162089398</v>
      </c>
      <c r="J8" s="464">
        <v>10.934519728412395</v>
      </c>
      <c r="K8" s="465">
        <v>52.861729980734083</v>
      </c>
      <c r="L8" s="465">
        <v>38.024008299165146</v>
      </c>
      <c r="M8" s="465">
        <v>9.1142617201007763</v>
      </c>
      <c r="N8" s="464">
        <v>62.121557310652086</v>
      </c>
      <c r="O8" s="464">
        <v>33.954789388416359</v>
      </c>
      <c r="P8" s="464">
        <v>3.9236533009315511</v>
      </c>
      <c r="Q8" s="465">
        <v>58.86435453540895</v>
      </c>
      <c r="R8" s="465">
        <v>30.582750130857068</v>
      </c>
      <c r="S8" s="465">
        <v>10.552895333733982</v>
      </c>
      <c r="T8" s="464">
        <v>63.437719093246081</v>
      </c>
      <c r="U8" s="464">
        <v>33.37311788468601</v>
      </c>
      <c r="V8" s="464">
        <v>3.1891630220679064</v>
      </c>
      <c r="W8" s="464">
        <v>62.021544583958196</v>
      </c>
      <c r="X8" s="464">
        <v>31.708177728114801</v>
      </c>
      <c r="Y8" s="466">
        <v>6.2702776879269955</v>
      </c>
    </row>
    <row r="9" spans="1:26">
      <c r="B9" s="389">
        <v>2014</v>
      </c>
      <c r="C9" s="463">
        <v>50.411808907196189</v>
      </c>
      <c r="D9" s="463">
        <v>33.477092844508896</v>
      </c>
      <c r="E9" s="394">
        <v>16.111098248294915</v>
      </c>
      <c r="G9" s="389">
        <v>2013</v>
      </c>
      <c r="H9" s="464">
        <v>52.37401441804991</v>
      </c>
      <c r="I9" s="464">
        <v>34.329160816180206</v>
      </c>
      <c r="J9" s="464">
        <v>13.296824765769886</v>
      </c>
      <c r="K9" s="465">
        <v>51.784798801757162</v>
      </c>
      <c r="L9" s="465">
        <v>36.024688627750578</v>
      </c>
      <c r="M9" s="465">
        <v>12.190512570492265</v>
      </c>
      <c r="N9" s="464">
        <v>55.572032868186902</v>
      </c>
      <c r="O9" s="464">
        <v>34.398551076967962</v>
      </c>
      <c r="P9" s="464">
        <v>10.029416054845139</v>
      </c>
      <c r="Q9" s="465">
        <v>56.243170851987593</v>
      </c>
      <c r="R9" s="465">
        <v>30.053086049682353</v>
      </c>
      <c r="S9" s="465">
        <v>13.703743098330062</v>
      </c>
      <c r="T9" s="464">
        <v>58.04156786162644</v>
      </c>
      <c r="U9" s="464">
        <v>34.064148745005049</v>
      </c>
      <c r="V9" s="464">
        <v>7.8942833933685064</v>
      </c>
      <c r="W9" s="464">
        <v>54.59029556838604</v>
      </c>
      <c r="X9" s="464">
        <v>32.7476771307307</v>
      </c>
      <c r="Y9" s="466">
        <v>12.662027300883263</v>
      </c>
    </row>
    <row r="10" spans="1:26">
      <c r="B10" s="389">
        <v>2015</v>
      </c>
      <c r="C10" s="463">
        <v>51.369606773656329</v>
      </c>
      <c r="D10" s="463">
        <v>31.963669565395808</v>
      </c>
      <c r="E10" s="394">
        <v>16.666723660947859</v>
      </c>
      <c r="G10" s="389">
        <v>2014</v>
      </c>
      <c r="H10" s="464">
        <v>48.410760163901337</v>
      </c>
      <c r="I10" s="464">
        <v>33.94252115093753</v>
      </c>
      <c r="J10" s="464">
        <v>17.646718685161122</v>
      </c>
      <c r="K10" s="465">
        <v>50.291774211648523</v>
      </c>
      <c r="L10" s="465">
        <v>36.802827965435981</v>
      </c>
      <c r="M10" s="465">
        <v>12.905397822915498</v>
      </c>
      <c r="N10" s="464">
        <v>52.312325231232528</v>
      </c>
      <c r="O10" s="464">
        <v>34.481728448172845</v>
      </c>
      <c r="P10" s="464">
        <v>13.205946320594633</v>
      </c>
      <c r="Q10" s="465">
        <v>50.467264132002121</v>
      </c>
      <c r="R10" s="465">
        <v>31.634329311698028</v>
      </c>
      <c r="S10" s="465">
        <v>17.898406556299854</v>
      </c>
      <c r="T10" s="464">
        <v>55.948820718359791</v>
      </c>
      <c r="U10" s="464">
        <v>32.269153691999385</v>
      </c>
      <c r="V10" s="464">
        <v>11.782025589640819</v>
      </c>
      <c r="W10" s="464">
        <v>58.299448732083789</v>
      </c>
      <c r="X10" s="464">
        <v>29.141345093715547</v>
      </c>
      <c r="Y10" s="466">
        <v>12.559206174200662</v>
      </c>
    </row>
    <row r="11" spans="1:26">
      <c r="B11" s="389">
        <v>2016</v>
      </c>
      <c r="C11" s="463">
        <v>44.579507746041799</v>
      </c>
      <c r="D11" s="463">
        <v>31.252066869361833</v>
      </c>
      <c r="E11" s="394">
        <v>24.168425384596372</v>
      </c>
      <c r="G11" s="389">
        <v>2015</v>
      </c>
      <c r="H11" s="464">
        <v>49.129173436444098</v>
      </c>
      <c r="I11" s="464">
        <v>33.107889145608929</v>
      </c>
      <c r="J11" s="464">
        <v>17.762937417946979</v>
      </c>
      <c r="K11" s="465">
        <v>52.341349576061205</v>
      </c>
      <c r="L11" s="465">
        <v>31.348044295072221</v>
      </c>
      <c r="M11" s="465">
        <v>16.310606128866585</v>
      </c>
      <c r="N11" s="464">
        <v>53.307080286104636</v>
      </c>
      <c r="O11" s="464">
        <v>28.543874352762881</v>
      </c>
      <c r="P11" s="464">
        <v>18.14904536113248</v>
      </c>
      <c r="Q11" s="465">
        <v>55.758693550119972</v>
      </c>
      <c r="R11" s="465">
        <v>29.308276331339755</v>
      </c>
      <c r="S11" s="465">
        <v>14.933030118540271</v>
      </c>
      <c r="T11" s="464">
        <v>56.245626312106367</v>
      </c>
      <c r="U11" s="464">
        <v>34.679922110323425</v>
      </c>
      <c r="V11" s="464">
        <v>9.0744515775702066</v>
      </c>
      <c r="W11" s="464">
        <v>56.661241970021415</v>
      </c>
      <c r="X11" s="464">
        <v>25.720770877944325</v>
      </c>
      <c r="Y11" s="466">
        <v>17.61798715203426</v>
      </c>
    </row>
    <row r="12" spans="1:26">
      <c r="B12" s="390">
        <v>2017</v>
      </c>
      <c r="C12" s="467">
        <v>42.941092705475299</v>
      </c>
      <c r="D12" s="467">
        <v>31.319490061153548</v>
      </c>
      <c r="E12" s="395">
        <v>25.7394172333711</v>
      </c>
      <c r="G12" s="389">
        <v>2016</v>
      </c>
      <c r="H12" s="464">
        <v>42.020834005224629</v>
      </c>
      <c r="I12" s="464">
        <v>32.272497608066999</v>
      </c>
      <c r="J12" s="464">
        <v>25.706668386708376</v>
      </c>
      <c r="K12" s="464">
        <v>49.011227689127885</v>
      </c>
      <c r="L12" s="464">
        <v>30.7456516788986</v>
      </c>
      <c r="M12" s="464">
        <v>20.243120631973515</v>
      </c>
      <c r="N12" s="464">
        <v>57.222246970776901</v>
      </c>
      <c r="O12" s="464">
        <v>28.143932644333567</v>
      </c>
      <c r="P12" s="464">
        <v>14.633820384889523</v>
      </c>
      <c r="Q12" s="464">
        <v>44.362768747642569</v>
      </c>
      <c r="R12" s="464">
        <v>29.413777072130948</v>
      </c>
      <c r="S12" s="464">
        <v>26.22345418022649</v>
      </c>
      <c r="T12" s="464">
        <v>46.382622721003322</v>
      </c>
      <c r="U12" s="464">
        <v>31.552091890954859</v>
      </c>
      <c r="V12" s="464">
        <v>22.065285388041815</v>
      </c>
      <c r="W12" s="464">
        <v>49.101021860043979</v>
      </c>
      <c r="X12" s="464">
        <v>27.435864269391626</v>
      </c>
      <c r="Y12" s="466">
        <v>23.463113870564396</v>
      </c>
    </row>
    <row r="13" spans="1:26">
      <c r="B13" s="391" t="s">
        <v>187</v>
      </c>
      <c r="C13" s="391"/>
      <c r="D13" s="391"/>
      <c r="G13" s="390">
        <v>2017</v>
      </c>
      <c r="H13" s="468">
        <v>40.924434442733627</v>
      </c>
      <c r="I13" s="468">
        <v>31.91824165411753</v>
      </c>
      <c r="J13" s="468">
        <v>27.157323903148843</v>
      </c>
      <c r="K13" s="468">
        <v>41.845081200578186</v>
      </c>
      <c r="L13" s="468">
        <v>30.614743644247937</v>
      </c>
      <c r="M13" s="468">
        <v>27.54017515517388</v>
      </c>
      <c r="N13" s="468">
        <v>47.226498922271588</v>
      </c>
      <c r="O13" s="468">
        <v>30.400739013768529</v>
      </c>
      <c r="P13" s="468">
        <v>22.372762063959883</v>
      </c>
      <c r="Q13" s="468">
        <v>39.573627972221743</v>
      </c>
      <c r="R13" s="468">
        <v>30.977780856554045</v>
      </c>
      <c r="S13" s="468">
        <v>29.448591171224219</v>
      </c>
      <c r="T13" s="468">
        <v>46.571893973049015</v>
      </c>
      <c r="U13" s="468">
        <v>32.022804679401744</v>
      </c>
      <c r="V13" s="468">
        <v>21.405301347549237</v>
      </c>
      <c r="W13" s="468">
        <v>55.903998657323882</v>
      </c>
      <c r="X13" s="468">
        <v>27.49884613770822</v>
      </c>
      <c r="Y13" s="469">
        <v>16.597155204967901</v>
      </c>
    </row>
    <row r="15" spans="1:26" ht="12.75" customHeight="1"/>
    <row r="16" spans="1:26" s="393" customFormat="1" ht="12.75" customHeight="1">
      <c r="B16" s="502" t="s">
        <v>29</v>
      </c>
      <c r="C16" s="502"/>
      <c r="D16" s="502"/>
      <c r="E16" s="502"/>
      <c r="F16" s="502"/>
      <c r="G16" s="502"/>
      <c r="H16" s="502"/>
      <c r="I16" s="502"/>
      <c r="J16" s="502"/>
      <c r="K16" s="502"/>
      <c r="L16" s="502"/>
      <c r="M16" s="502"/>
      <c r="N16" s="502"/>
      <c r="O16" s="502"/>
      <c r="P16" s="502"/>
      <c r="Q16" s="502"/>
      <c r="R16" s="502"/>
      <c r="S16" s="502"/>
      <c r="T16" s="502"/>
      <c r="U16" s="502"/>
      <c r="V16" s="502"/>
      <c r="W16" s="502"/>
      <c r="X16" s="502"/>
      <c r="Y16" s="502"/>
      <c r="Z16" s="502"/>
    </row>
    <row r="17" spans="2:26" s="393" customFormat="1" ht="12.75">
      <c r="B17" s="502"/>
      <c r="C17" s="502"/>
      <c r="D17" s="502"/>
      <c r="E17" s="502"/>
      <c r="F17" s="502"/>
      <c r="G17" s="502"/>
      <c r="H17" s="502"/>
      <c r="I17" s="502"/>
      <c r="J17" s="502"/>
      <c r="K17" s="502"/>
      <c r="L17" s="502"/>
      <c r="M17" s="502"/>
      <c r="N17" s="502"/>
      <c r="O17" s="502"/>
      <c r="P17" s="502"/>
      <c r="Q17" s="502"/>
      <c r="R17" s="502"/>
      <c r="S17" s="502"/>
      <c r="T17" s="502"/>
      <c r="U17" s="502"/>
      <c r="V17" s="502"/>
      <c r="W17" s="502"/>
      <c r="X17" s="502"/>
      <c r="Y17" s="502"/>
      <c r="Z17" s="502"/>
    </row>
    <row r="18" spans="2:26" ht="15" customHeight="1">
      <c r="B18" s="392" t="s">
        <v>1</v>
      </c>
      <c r="C18" s="392"/>
      <c r="D18" s="392"/>
      <c r="E18" s="33"/>
    </row>
    <row r="19" spans="2:26" ht="15" customHeight="1">
      <c r="B19" s="62"/>
      <c r="C19" s="63"/>
      <c r="D19" s="63"/>
      <c r="E19" s="63"/>
      <c r="F19" s="63"/>
      <c r="G19" s="63"/>
      <c r="H19" s="63"/>
      <c r="I19" s="63"/>
      <c r="J19" s="63"/>
      <c r="K19" s="63"/>
      <c r="L19" s="63"/>
      <c r="M19" s="63"/>
      <c r="N19" s="63"/>
      <c r="O19" s="63"/>
      <c r="P19" s="63"/>
      <c r="Q19" s="63"/>
      <c r="R19" s="63"/>
      <c r="S19" s="63"/>
      <c r="T19" s="63"/>
      <c r="U19" s="63"/>
      <c r="V19" s="63"/>
      <c r="W19" s="63"/>
      <c r="X19" s="63"/>
      <c r="Y19" s="63"/>
      <c r="Z19" s="129"/>
    </row>
    <row r="20" spans="2:26">
      <c r="B20" s="27"/>
      <c r="C20" s="28"/>
      <c r="D20" s="28"/>
      <c r="E20" s="28"/>
      <c r="F20" s="28"/>
      <c r="G20" s="28"/>
      <c r="H20" s="28"/>
      <c r="I20" s="28"/>
      <c r="J20" s="28"/>
      <c r="K20" s="28"/>
      <c r="L20" s="28"/>
      <c r="M20" s="28"/>
      <c r="N20" s="28"/>
      <c r="O20" s="28"/>
      <c r="P20" s="28"/>
      <c r="Q20" s="28"/>
      <c r="R20" s="28"/>
      <c r="S20" s="28"/>
      <c r="T20" s="28"/>
      <c r="U20" s="28"/>
      <c r="V20" s="28"/>
      <c r="W20" s="28"/>
      <c r="X20" s="28"/>
      <c r="Y20" s="28"/>
      <c r="Z20" s="29"/>
    </row>
    <row r="21" spans="2:26">
      <c r="B21" s="27"/>
      <c r="C21" s="28"/>
      <c r="D21" s="28"/>
      <c r="E21" s="28"/>
      <c r="F21" s="28"/>
      <c r="G21" s="28"/>
      <c r="H21" s="28"/>
      <c r="I21" s="28"/>
      <c r="J21" s="28"/>
      <c r="K21" s="28"/>
      <c r="L21" s="28"/>
      <c r="M21" s="28"/>
      <c r="N21" s="28"/>
      <c r="O21" s="28"/>
      <c r="P21" s="28"/>
      <c r="Q21" s="28"/>
      <c r="R21" s="28"/>
      <c r="S21" s="28"/>
      <c r="T21" s="28"/>
      <c r="U21" s="28"/>
      <c r="V21" s="28"/>
      <c r="W21" s="28"/>
      <c r="X21" s="28"/>
      <c r="Y21" s="28"/>
      <c r="Z21" s="29"/>
    </row>
    <row r="22" spans="2:26">
      <c r="B22" s="27"/>
      <c r="C22" s="28"/>
      <c r="D22" s="28"/>
      <c r="E22" s="28"/>
      <c r="F22" s="28"/>
      <c r="G22" s="28"/>
      <c r="H22" s="28"/>
      <c r="I22" s="28"/>
      <c r="J22" s="28"/>
      <c r="K22" s="28"/>
      <c r="L22" s="28"/>
      <c r="M22" s="28"/>
      <c r="N22" s="28"/>
      <c r="O22" s="28"/>
      <c r="P22" s="28"/>
      <c r="Q22" s="28"/>
      <c r="R22" s="28"/>
      <c r="S22" s="28"/>
      <c r="T22" s="28"/>
      <c r="U22" s="28"/>
      <c r="V22" s="28"/>
      <c r="W22" s="28"/>
      <c r="X22" s="28"/>
      <c r="Y22" s="28"/>
      <c r="Z22" s="29"/>
    </row>
    <row r="23" spans="2:26">
      <c r="B23" s="27"/>
      <c r="C23" s="28"/>
      <c r="D23" s="28"/>
      <c r="E23" s="28"/>
      <c r="F23" s="28"/>
      <c r="G23" s="28"/>
      <c r="H23" s="28"/>
      <c r="I23" s="28"/>
      <c r="J23" s="28"/>
      <c r="K23" s="28"/>
      <c r="L23" s="28"/>
      <c r="M23" s="28"/>
      <c r="N23" s="28"/>
      <c r="O23" s="28"/>
      <c r="P23" s="28"/>
      <c r="Q23" s="28"/>
      <c r="R23" s="28"/>
      <c r="S23" s="28"/>
      <c r="T23" s="28"/>
      <c r="U23" s="28"/>
      <c r="V23" s="28"/>
      <c r="W23" s="28"/>
      <c r="X23" s="28"/>
      <c r="Y23" s="28"/>
      <c r="Z23" s="29"/>
    </row>
    <row r="24" spans="2:26">
      <c r="B24" s="27"/>
      <c r="C24" s="28"/>
      <c r="D24" s="28"/>
      <c r="E24" s="28"/>
      <c r="F24" s="28"/>
      <c r="G24" s="28"/>
      <c r="H24" s="28"/>
      <c r="I24" s="28"/>
      <c r="J24" s="28"/>
      <c r="K24" s="28"/>
      <c r="L24" s="28"/>
      <c r="M24" s="28"/>
      <c r="N24" s="28"/>
      <c r="O24" s="28"/>
      <c r="P24" s="28"/>
      <c r="Q24" s="28"/>
      <c r="R24" s="28"/>
      <c r="S24" s="28"/>
      <c r="T24" s="28"/>
      <c r="U24" s="28"/>
      <c r="V24" s="28"/>
      <c r="W24" s="28"/>
      <c r="X24" s="28"/>
      <c r="Y24" s="28"/>
      <c r="Z24" s="29"/>
    </row>
    <row r="25" spans="2:26">
      <c r="B25" s="27"/>
      <c r="C25" s="28"/>
      <c r="D25" s="28"/>
      <c r="E25" s="28"/>
      <c r="F25" s="28"/>
      <c r="G25" s="28"/>
      <c r="H25" s="28"/>
      <c r="I25" s="28"/>
      <c r="J25" s="28"/>
      <c r="K25" s="28"/>
      <c r="L25" s="28"/>
      <c r="M25" s="28"/>
      <c r="N25" s="28"/>
      <c r="O25" s="28"/>
      <c r="P25" s="28"/>
      <c r="Q25" s="28"/>
      <c r="R25" s="28"/>
      <c r="S25" s="28"/>
      <c r="T25" s="28"/>
      <c r="U25" s="28"/>
      <c r="V25" s="28"/>
      <c r="W25" s="28"/>
      <c r="X25" s="28"/>
      <c r="Y25" s="28"/>
      <c r="Z25" s="29"/>
    </row>
    <row r="26" spans="2:26">
      <c r="B26" s="27"/>
      <c r="C26" s="28"/>
      <c r="D26" s="28"/>
      <c r="E26" s="28"/>
      <c r="F26" s="28"/>
      <c r="G26" s="28"/>
      <c r="H26" s="28"/>
      <c r="I26" s="28"/>
      <c r="J26" s="28"/>
      <c r="K26" s="28"/>
      <c r="L26" s="28"/>
      <c r="M26" s="28"/>
      <c r="N26" s="28"/>
      <c r="O26" s="28"/>
      <c r="P26" s="28"/>
      <c r="Q26" s="28"/>
      <c r="R26" s="28"/>
      <c r="S26" s="28"/>
      <c r="T26" s="28"/>
      <c r="U26" s="28"/>
      <c r="V26" s="28"/>
      <c r="W26" s="28"/>
      <c r="X26" s="28"/>
      <c r="Y26" s="28"/>
      <c r="Z26" s="29"/>
    </row>
    <row r="27" spans="2:26">
      <c r="B27" s="30"/>
      <c r="C27" s="31"/>
      <c r="D27" s="31"/>
      <c r="E27" s="31"/>
      <c r="F27" s="31"/>
      <c r="G27" s="31"/>
      <c r="H27" s="31"/>
      <c r="I27" s="31"/>
      <c r="J27" s="31"/>
      <c r="K27" s="31"/>
      <c r="L27" s="31"/>
      <c r="M27" s="31"/>
      <c r="N27" s="31"/>
      <c r="O27" s="31"/>
      <c r="P27" s="31"/>
      <c r="Q27" s="31"/>
      <c r="R27" s="31"/>
      <c r="S27" s="31"/>
      <c r="T27" s="31"/>
      <c r="U27" s="31"/>
      <c r="V27" s="31"/>
      <c r="W27" s="31"/>
      <c r="X27" s="31"/>
      <c r="Y27" s="31"/>
      <c r="Z27" s="32"/>
    </row>
  </sheetData>
  <mergeCells count="11">
    <mergeCell ref="B16:Z17"/>
    <mergeCell ref="B3:B4"/>
    <mergeCell ref="C3:E3"/>
    <mergeCell ref="H4:J4"/>
    <mergeCell ref="G3:G5"/>
    <mergeCell ref="H3:Y3"/>
    <mergeCell ref="K4:M4"/>
    <mergeCell ref="N4:P4"/>
    <mergeCell ref="Q4:S4"/>
    <mergeCell ref="T4:V4"/>
    <mergeCell ref="W4:Y4"/>
  </mergeCells>
  <hyperlinks>
    <hyperlink ref="A1" location="Indice!A1" display="Indice!A1" xr:uid="{00000000-0004-0000-1F00-000000000000}"/>
    <hyperlink ref="K1" location="'Ficha_Jefatura de hogar'!A1" display="ficha técnica" xr:uid="{00000000-0004-0000-1F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8" tint="0.59999389629810485"/>
  </sheetPr>
  <dimension ref="A1:AD46"/>
  <sheetViews>
    <sheetView workbookViewId="0">
      <selection activeCell="C13" sqref="C13:C17"/>
    </sheetView>
  </sheetViews>
  <sheetFormatPr defaultColWidth="11.42578125" defaultRowHeight="15"/>
  <cols>
    <col min="1" max="1" width="4.42578125" style="2" customWidth="1"/>
    <col min="2" max="2" width="34.28515625" customWidth="1"/>
    <col min="3" max="3" width="90.710937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+'Jefatura de hogar'!B1</f>
        <v xml:space="preserve">Porcentaje de hogares por tipo de jefatura </v>
      </c>
      <c r="D4" s="2"/>
      <c r="E4" s="2"/>
      <c r="F4" s="2"/>
      <c r="G4" s="2"/>
      <c r="H4" s="2"/>
      <c r="I4" s="2"/>
      <c r="J4" s="2"/>
      <c r="K4" s="2"/>
      <c r="L4" s="2"/>
      <c r="M4" s="2"/>
      <c r="N4" s="2"/>
      <c r="O4" s="2"/>
      <c r="P4" s="2"/>
      <c r="Q4" s="2"/>
      <c r="R4" s="2"/>
      <c r="S4" s="2"/>
      <c r="T4" s="2"/>
      <c r="U4" s="2"/>
      <c r="V4" s="2"/>
      <c r="W4" s="2"/>
      <c r="X4" s="2"/>
      <c r="Y4" s="2"/>
      <c r="Z4" s="2"/>
      <c r="AA4" s="2"/>
      <c r="AB4" s="2"/>
      <c r="AC4" s="2"/>
      <c r="AD4" s="2"/>
    </row>
    <row r="5" spans="2:30" ht="94.5" customHeight="1">
      <c r="B5" s="11" t="s">
        <v>4</v>
      </c>
      <c r="C5" s="50"/>
      <c r="D5" s="2"/>
      <c r="E5" s="2"/>
      <c r="F5" s="2"/>
      <c r="G5" s="2"/>
      <c r="H5" s="2"/>
      <c r="I5" s="2"/>
      <c r="J5" s="2"/>
      <c r="K5" s="2"/>
      <c r="L5" s="2"/>
      <c r="M5" s="2"/>
      <c r="N5" s="2"/>
      <c r="O5" s="2"/>
      <c r="P5" s="2"/>
      <c r="Q5" s="2"/>
      <c r="R5" s="2"/>
      <c r="S5" s="2"/>
      <c r="T5" s="2"/>
      <c r="U5" s="2"/>
      <c r="V5" s="2"/>
      <c r="W5" s="2"/>
      <c r="X5" s="2"/>
      <c r="Y5" s="2"/>
      <c r="Z5" s="2"/>
      <c r="AA5" s="2"/>
      <c r="AB5" s="2"/>
      <c r="AC5" s="2"/>
      <c r="AD5" s="2"/>
    </row>
    <row r="6" spans="2:30" ht="120" customHeight="1">
      <c r="B6" s="11" t="s">
        <v>5</v>
      </c>
      <c r="C6" s="13"/>
      <c r="D6" s="2"/>
      <c r="E6" s="2"/>
      <c r="F6" s="2"/>
      <c r="G6" s="2"/>
      <c r="H6" s="2"/>
      <c r="I6" s="2"/>
      <c r="J6" s="2"/>
      <c r="K6" s="2"/>
      <c r="L6" s="2"/>
      <c r="M6" s="2"/>
      <c r="N6" s="2"/>
      <c r="O6" s="2"/>
      <c r="P6" s="2"/>
      <c r="Q6" s="2"/>
      <c r="R6" s="2"/>
      <c r="S6" s="2"/>
      <c r="T6" s="2"/>
      <c r="U6" s="2"/>
      <c r="V6" s="2"/>
      <c r="W6" s="2"/>
      <c r="X6" s="2"/>
      <c r="Y6" s="2"/>
      <c r="Z6" s="2"/>
      <c r="AA6" s="2"/>
      <c r="AB6" s="2"/>
      <c r="AC6" s="2"/>
      <c r="AD6" s="2"/>
    </row>
    <row r="7" spans="2:30">
      <c r="B7" s="11" t="s">
        <v>6</v>
      </c>
      <c r="C7" s="6" t="s">
        <v>40</v>
      </c>
      <c r="D7" s="2"/>
      <c r="E7" s="2"/>
      <c r="F7" s="2"/>
      <c r="G7" s="2"/>
      <c r="H7" s="2"/>
      <c r="I7" s="2"/>
      <c r="J7" s="2"/>
      <c r="K7" s="2"/>
      <c r="L7" s="2"/>
      <c r="M7" s="2"/>
      <c r="N7" s="2"/>
      <c r="O7" s="2"/>
      <c r="P7" s="2"/>
      <c r="Q7" s="2"/>
      <c r="R7" s="2"/>
      <c r="S7" s="2"/>
      <c r="T7" s="2"/>
      <c r="U7" s="2"/>
      <c r="V7" s="2"/>
      <c r="W7" s="2"/>
      <c r="X7" s="2"/>
      <c r="Y7" s="2"/>
      <c r="Z7" s="2"/>
      <c r="AA7" s="2"/>
      <c r="AB7" s="2"/>
      <c r="AC7" s="2"/>
      <c r="AD7" s="2"/>
    </row>
    <row r="8" spans="2:30">
      <c r="B8" s="11" t="s">
        <v>7</v>
      </c>
      <c r="C8" s="6" t="s">
        <v>193</v>
      </c>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8</v>
      </c>
      <c r="C9" s="6" t="s">
        <v>186</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11" t="s">
        <v>350</v>
      </c>
      <c r="C10" s="6" t="s">
        <v>351</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14" t="s">
        <v>9</v>
      </c>
      <c r="C11" s="15"/>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ht="15" customHeight="1">
      <c r="B12" s="506" t="s">
        <v>10</v>
      </c>
      <c r="C12" s="507"/>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3" t="s">
        <v>11</v>
      </c>
      <c r="C13" s="4" t="s">
        <v>342</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12</v>
      </c>
      <c r="C14" s="6" t="s">
        <v>343</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13</v>
      </c>
      <c r="C15" s="6" t="s">
        <v>18</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5" t="s">
        <v>14</v>
      </c>
      <c r="C16" s="77">
        <v>22809280</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7" t="s">
        <v>15</v>
      </c>
      <c r="C17" s="8" t="s">
        <v>344</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row r="19" spans="2:30" s="2" customFormat="1"/>
    <row r="20" spans="2:30" s="2" customFormat="1"/>
    <row r="21" spans="2:30" s="2" customFormat="1"/>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2:C12"/>
  </mergeCells>
  <hyperlinks>
    <hyperlink ref="C4" location="'Jefatura de hogar'!A1" display="'Jefatura de hogar'!A1" xr:uid="{00000000-0004-0000-2000-000000000000}"/>
    <hyperlink ref="C17" r:id="rId1" xr:uid="{00000000-0004-0000-2000-000001000000}"/>
  </hyperlinks>
  <pageMargins left="0.7" right="0.7" top="0.75" bottom="0.75" header="0.3" footer="0.3"/>
  <pageSetup paperSize="9" orientation="portrait" horizontalDpi="0" verticalDpi="0"/>
  <extLst>
    <ext xmlns:mx="http://schemas.microsoft.com/office/mac/excel/2008/main" uri="{64002731-A6B0-56B0-2670-7721B7C09600}">
      <mx:PLV Mode="0" OnePage="0" WScale="0"/>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theme="0" tint="-0.249977111117893"/>
  </sheetPr>
  <dimension ref="A1:K26"/>
  <sheetViews>
    <sheetView workbookViewId="0">
      <selection activeCell="I34" sqref="I34"/>
    </sheetView>
  </sheetViews>
  <sheetFormatPr defaultColWidth="11.42578125" defaultRowHeight="15"/>
  <cols>
    <col min="1" max="1" width="5" style="2" customWidth="1"/>
    <col min="2" max="2" width="11.42578125" style="2"/>
    <col min="3" max="3" width="10" style="2" customWidth="1"/>
    <col min="4" max="4" width="11.85546875" style="2" customWidth="1"/>
    <col min="5" max="5" width="12.28515625" style="2" customWidth="1"/>
    <col min="6" max="6" width="10.7109375" style="2" customWidth="1"/>
    <col min="7" max="7" width="8.140625" style="2" customWidth="1"/>
    <col min="8" max="16384" width="11.42578125" style="2"/>
  </cols>
  <sheetData>
    <row r="1" spans="1:11" s="18" customFormat="1" ht="18.75">
      <c r="A1" s="65">
        <v>16</v>
      </c>
      <c r="B1" s="18" t="str">
        <f>+Indice!B21</f>
        <v>Distribución del  gasto social  de los hogares</v>
      </c>
      <c r="K1" s="64" t="s">
        <v>19</v>
      </c>
    </row>
    <row r="2" spans="1:11" s="18" customFormat="1" ht="18.75">
      <c r="A2" s="17"/>
    </row>
    <row r="3" spans="1:11">
      <c r="B3" s="489" t="s">
        <v>0</v>
      </c>
      <c r="C3" s="491" t="s">
        <v>194</v>
      </c>
      <c r="D3" s="491"/>
      <c r="E3" s="491"/>
      <c r="F3" s="492"/>
      <c r="G3" s="55"/>
    </row>
    <row r="4" spans="1:11" ht="15.75" customHeight="1">
      <c r="B4" s="490"/>
      <c r="C4" s="138" t="s">
        <v>195</v>
      </c>
      <c r="D4" s="70" t="s">
        <v>196</v>
      </c>
      <c r="E4" s="139" t="s">
        <v>197</v>
      </c>
      <c r="F4" s="140" t="s">
        <v>198</v>
      </c>
      <c r="G4" s="137"/>
    </row>
    <row r="5" spans="1:11">
      <c r="B5" s="20">
        <v>2010</v>
      </c>
      <c r="C5" s="123"/>
      <c r="D5" s="123"/>
      <c r="E5" s="43"/>
      <c r="F5" s="46"/>
      <c r="G5" s="130"/>
    </row>
    <row r="6" spans="1:11">
      <c r="B6" s="20">
        <v>2011</v>
      </c>
      <c r="C6" s="123"/>
      <c r="D6" s="123"/>
      <c r="E6" s="43"/>
      <c r="F6" s="46"/>
      <c r="G6" s="123"/>
    </row>
    <row r="7" spans="1:11">
      <c r="B7" s="20">
        <v>2012</v>
      </c>
      <c r="C7" s="123"/>
      <c r="D7" s="123"/>
      <c r="E7" s="43"/>
      <c r="F7" s="46"/>
      <c r="G7" s="123"/>
    </row>
    <row r="8" spans="1:11">
      <c r="B8" s="20">
        <v>2013</v>
      </c>
      <c r="C8" s="123"/>
      <c r="D8" s="123"/>
      <c r="E8" s="43"/>
      <c r="F8" s="46"/>
      <c r="G8" s="123"/>
    </row>
    <row r="9" spans="1:11">
      <c r="B9" s="20">
        <v>2014</v>
      </c>
      <c r="C9" s="123"/>
      <c r="D9" s="123"/>
      <c r="E9" s="43"/>
      <c r="F9" s="46"/>
      <c r="G9" s="123"/>
    </row>
    <row r="10" spans="1:11">
      <c r="B10" s="20">
        <v>2015</v>
      </c>
      <c r="C10" s="123"/>
      <c r="D10" s="123"/>
      <c r="E10" s="43"/>
      <c r="F10" s="46"/>
      <c r="G10" s="123"/>
    </row>
    <row r="11" spans="1:11">
      <c r="B11" s="21">
        <v>2016</v>
      </c>
      <c r="C11" s="124"/>
      <c r="D11" s="124"/>
      <c r="E11" s="47"/>
      <c r="F11" s="49"/>
      <c r="G11" s="123"/>
    </row>
    <row r="12" spans="1:11">
      <c r="B12" s="22" t="s">
        <v>199</v>
      </c>
      <c r="C12" s="22"/>
      <c r="D12" s="22"/>
      <c r="G12" s="42"/>
    </row>
    <row r="15" spans="1:11" s="24" customFormat="1" ht="12.75" customHeight="1">
      <c r="B15" s="502" t="s">
        <v>29</v>
      </c>
      <c r="C15" s="502"/>
      <c r="D15" s="502"/>
      <c r="E15" s="502"/>
      <c r="F15" s="502"/>
      <c r="G15" s="502"/>
      <c r="H15" s="502"/>
      <c r="I15" s="502"/>
      <c r="J15" s="502"/>
    </row>
    <row r="16" spans="1:11" s="24" customFormat="1" ht="12.75">
      <c r="B16" s="502"/>
      <c r="C16" s="502"/>
      <c r="D16" s="502"/>
      <c r="E16" s="502"/>
      <c r="F16" s="502"/>
      <c r="G16" s="502"/>
      <c r="H16" s="502"/>
      <c r="I16" s="502"/>
      <c r="J16" s="502"/>
    </row>
    <row r="17" spans="2:10" ht="15.75">
      <c r="B17" s="23" t="s">
        <v>1</v>
      </c>
      <c r="C17" s="23"/>
      <c r="D17" s="23"/>
      <c r="E17" s="33"/>
    </row>
    <row r="18" spans="2:10" ht="15" customHeight="1">
      <c r="B18" s="493" t="s">
        <v>440</v>
      </c>
      <c r="C18" s="574"/>
      <c r="D18" s="574"/>
      <c r="E18" s="574"/>
      <c r="F18" s="574"/>
      <c r="G18" s="574"/>
      <c r="H18" s="574"/>
      <c r="I18" s="574"/>
      <c r="J18" s="575"/>
    </row>
    <row r="19" spans="2:10">
      <c r="B19" s="576"/>
      <c r="C19" s="577"/>
      <c r="D19" s="577"/>
      <c r="E19" s="577"/>
      <c r="F19" s="577"/>
      <c r="G19" s="577"/>
      <c r="H19" s="577"/>
      <c r="I19" s="577"/>
      <c r="J19" s="578"/>
    </row>
    <row r="20" spans="2:10">
      <c r="B20" s="576"/>
      <c r="C20" s="577"/>
      <c r="D20" s="577"/>
      <c r="E20" s="577"/>
      <c r="F20" s="577"/>
      <c r="G20" s="577"/>
      <c r="H20" s="577"/>
      <c r="I20" s="577"/>
      <c r="J20" s="578"/>
    </row>
    <row r="21" spans="2:10">
      <c r="B21" s="576"/>
      <c r="C21" s="577"/>
      <c r="D21" s="577"/>
      <c r="E21" s="577"/>
      <c r="F21" s="577"/>
      <c r="G21" s="577"/>
      <c r="H21" s="577"/>
      <c r="I21" s="577"/>
      <c r="J21" s="578"/>
    </row>
    <row r="22" spans="2:10">
      <c r="B22" s="576"/>
      <c r="C22" s="577"/>
      <c r="D22" s="577"/>
      <c r="E22" s="577"/>
      <c r="F22" s="577"/>
      <c r="G22" s="577"/>
      <c r="H22" s="577"/>
      <c r="I22" s="577"/>
      <c r="J22" s="578"/>
    </row>
    <row r="23" spans="2:10">
      <c r="B23" s="576"/>
      <c r="C23" s="577"/>
      <c r="D23" s="577"/>
      <c r="E23" s="577"/>
      <c r="F23" s="577"/>
      <c r="G23" s="577"/>
      <c r="H23" s="577"/>
      <c r="I23" s="577"/>
      <c r="J23" s="578"/>
    </row>
    <row r="24" spans="2:10">
      <c r="B24" s="576"/>
      <c r="C24" s="577"/>
      <c r="D24" s="577"/>
      <c r="E24" s="577"/>
      <c r="F24" s="577"/>
      <c r="G24" s="577"/>
      <c r="H24" s="577"/>
      <c r="I24" s="577"/>
      <c r="J24" s="578"/>
    </row>
    <row r="25" spans="2:10">
      <c r="B25" s="576"/>
      <c r="C25" s="577"/>
      <c r="D25" s="577"/>
      <c r="E25" s="577"/>
      <c r="F25" s="577"/>
      <c r="G25" s="577"/>
      <c r="H25" s="577"/>
      <c r="I25" s="577"/>
      <c r="J25" s="578"/>
    </row>
    <row r="26" spans="2:10">
      <c r="B26" s="579"/>
      <c r="C26" s="580"/>
      <c r="D26" s="580"/>
      <c r="E26" s="580"/>
      <c r="F26" s="580"/>
      <c r="G26" s="580"/>
      <c r="H26" s="580"/>
      <c r="I26" s="580"/>
      <c r="J26" s="581"/>
    </row>
  </sheetData>
  <mergeCells count="4">
    <mergeCell ref="C3:F3"/>
    <mergeCell ref="B15:J16"/>
    <mergeCell ref="B3:B4"/>
    <mergeCell ref="B18:J26"/>
  </mergeCells>
  <hyperlinks>
    <hyperlink ref="A1" location="Indice!A1" display="Indice!A1" xr:uid="{00000000-0004-0000-2100-000000000000}"/>
    <hyperlink ref="K1" location="'Ficha_gasto social de los hogar'!A1" display="ficha técnica" xr:uid="{00000000-0004-0000-21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0" tint="-0.34998626667073579"/>
  </sheetPr>
  <dimension ref="A1:AD46"/>
  <sheetViews>
    <sheetView workbookViewId="0">
      <selection activeCell="C13" sqref="C13:C17"/>
    </sheetView>
  </sheetViews>
  <sheetFormatPr defaultColWidth="11.42578125" defaultRowHeight="15"/>
  <cols>
    <col min="1" max="1" width="4.42578125" style="2" customWidth="1"/>
    <col min="2" max="2" width="39.42578125" customWidth="1"/>
    <col min="3" max="3" width="90.710937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+'Gasto social de los hogares'!B1</f>
        <v>Distribución del  gasto social  de los hogares</v>
      </c>
      <c r="D4" s="2"/>
      <c r="E4" s="2"/>
      <c r="F4" s="2"/>
      <c r="G4" s="2"/>
      <c r="H4" s="2"/>
      <c r="I4" s="2"/>
      <c r="J4" s="2"/>
      <c r="K4" s="2"/>
      <c r="L4" s="2"/>
      <c r="M4" s="2"/>
      <c r="N4" s="2"/>
      <c r="O4" s="2"/>
      <c r="P4" s="2"/>
      <c r="Q4" s="2"/>
      <c r="R4" s="2"/>
      <c r="S4" s="2"/>
      <c r="T4" s="2"/>
      <c r="U4" s="2"/>
      <c r="V4" s="2"/>
      <c r="W4" s="2"/>
      <c r="X4" s="2"/>
      <c r="Y4" s="2"/>
      <c r="Z4" s="2"/>
      <c r="AA4" s="2"/>
      <c r="AB4" s="2"/>
      <c r="AC4" s="2"/>
      <c r="AD4" s="2"/>
    </row>
    <row r="5" spans="2:30" ht="94.5" customHeight="1">
      <c r="B5" s="11" t="s">
        <v>4</v>
      </c>
      <c r="C5" s="50"/>
      <c r="D5" s="2"/>
      <c r="E5" s="2"/>
      <c r="F5" s="2"/>
      <c r="G5" s="2"/>
      <c r="H5" s="2"/>
      <c r="I5" s="2"/>
      <c r="J5" s="2"/>
      <c r="K5" s="2"/>
      <c r="L5" s="2"/>
      <c r="M5" s="2"/>
      <c r="N5" s="2"/>
      <c r="O5" s="2"/>
      <c r="P5" s="2"/>
      <c r="Q5" s="2"/>
      <c r="R5" s="2"/>
      <c r="S5" s="2"/>
      <c r="T5" s="2"/>
      <c r="U5" s="2"/>
      <c r="V5" s="2"/>
      <c r="W5" s="2"/>
      <c r="X5" s="2"/>
      <c r="Y5" s="2"/>
      <c r="Z5" s="2"/>
      <c r="AA5" s="2"/>
      <c r="AB5" s="2"/>
      <c r="AC5" s="2"/>
      <c r="AD5" s="2"/>
    </row>
    <row r="6" spans="2:30" ht="120" customHeight="1">
      <c r="B6" s="11" t="s">
        <v>5</v>
      </c>
      <c r="C6" s="13"/>
      <c r="D6" s="2"/>
      <c r="E6" s="2"/>
      <c r="F6" s="2"/>
      <c r="G6" s="2"/>
      <c r="H6" s="2"/>
      <c r="I6" s="2"/>
      <c r="J6" s="2"/>
      <c r="K6" s="2"/>
      <c r="L6" s="2"/>
      <c r="M6" s="2"/>
      <c r="N6" s="2"/>
      <c r="O6" s="2"/>
      <c r="P6" s="2"/>
      <c r="Q6" s="2"/>
      <c r="R6" s="2"/>
      <c r="S6" s="2"/>
      <c r="T6" s="2"/>
      <c r="U6" s="2"/>
      <c r="V6" s="2"/>
      <c r="W6" s="2"/>
      <c r="X6" s="2"/>
      <c r="Y6" s="2"/>
      <c r="Z6" s="2"/>
      <c r="AA6" s="2"/>
      <c r="AB6" s="2"/>
      <c r="AC6" s="2"/>
      <c r="AD6" s="2"/>
    </row>
    <row r="7" spans="2:30">
      <c r="B7" s="11" t="s">
        <v>6</v>
      </c>
      <c r="C7" s="6" t="s">
        <v>40</v>
      </c>
      <c r="D7" s="2"/>
      <c r="E7" s="2"/>
      <c r="F7" s="2"/>
      <c r="G7" s="2"/>
      <c r="H7" s="2"/>
      <c r="I7" s="2"/>
      <c r="J7" s="2"/>
      <c r="K7" s="2"/>
      <c r="L7" s="2"/>
      <c r="M7" s="2"/>
      <c r="N7" s="2"/>
      <c r="O7" s="2"/>
      <c r="P7" s="2"/>
      <c r="Q7" s="2"/>
      <c r="R7" s="2"/>
      <c r="S7" s="2"/>
      <c r="T7" s="2"/>
      <c r="U7" s="2"/>
      <c r="V7" s="2"/>
      <c r="W7" s="2"/>
      <c r="X7" s="2"/>
      <c r="Y7" s="2"/>
      <c r="Z7" s="2"/>
      <c r="AA7" s="2"/>
      <c r="AB7" s="2"/>
      <c r="AC7" s="2"/>
      <c r="AD7" s="2"/>
    </row>
    <row r="8" spans="2:30">
      <c r="B8" s="11" t="s">
        <v>7</v>
      </c>
      <c r="C8" s="6" t="s">
        <v>200</v>
      </c>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8</v>
      </c>
      <c r="C9" s="6" t="s">
        <v>201</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11" t="s">
        <v>346</v>
      </c>
      <c r="C10" s="6" t="s">
        <v>352</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14" t="s">
        <v>9</v>
      </c>
      <c r="C11" s="15"/>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ht="15" customHeight="1">
      <c r="B12" s="506" t="s">
        <v>10</v>
      </c>
      <c r="C12" s="507"/>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3" t="s">
        <v>11</v>
      </c>
      <c r="C13" s="4" t="s">
        <v>342</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12</v>
      </c>
      <c r="C14" s="6" t="s">
        <v>343</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13</v>
      </c>
      <c r="C15" s="6" t="s">
        <v>18</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5" t="s">
        <v>14</v>
      </c>
      <c r="C16" s="77">
        <v>22809280</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7" t="s">
        <v>15</v>
      </c>
      <c r="C17" s="8" t="s">
        <v>344</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row r="19" spans="2:30" s="2" customFormat="1"/>
    <row r="20" spans="2:30" s="2" customFormat="1"/>
    <row r="21" spans="2:30" s="2" customFormat="1"/>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2:C12"/>
  </mergeCells>
  <hyperlinks>
    <hyperlink ref="C4" location="'Gasto social de los hogares'!A1" display="'Gasto social de los hogares'!A1" xr:uid="{00000000-0004-0000-2200-000000000000}"/>
    <hyperlink ref="C17" r:id="rId1" xr:uid="{00000000-0004-0000-2200-000001000000}"/>
  </hyperlinks>
  <pageMargins left="0.7" right="0.7" top="0.75" bottom="0.75" header="0.3" footer="0.3"/>
  <pageSetup paperSize="9" orientation="portrait" horizontalDpi="0" verticalDpi="0"/>
  <extLst>
    <ext xmlns:mx="http://schemas.microsoft.com/office/mac/excel/2008/main" uri="{64002731-A6B0-56B0-2670-7721B7C09600}">
      <mx:PLV Mode="0" OnePage="0" WScale="0"/>
    </ext>
  </extLs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4" tint="0.59999389629810485"/>
  </sheetPr>
  <dimension ref="A1:U27"/>
  <sheetViews>
    <sheetView workbookViewId="0">
      <selection activeCell="L17" sqref="L17"/>
    </sheetView>
  </sheetViews>
  <sheetFormatPr defaultColWidth="10.85546875" defaultRowHeight="15"/>
  <cols>
    <col min="1" max="1" width="5" style="372" customWidth="1"/>
    <col min="2" max="2" width="9.140625" style="372" customWidth="1"/>
    <col min="3" max="3" width="15.7109375" style="372" customWidth="1"/>
    <col min="4" max="4" width="12.42578125" style="372" customWidth="1"/>
    <col min="5" max="5" width="10.85546875" style="372"/>
    <col min="6" max="6" width="17.42578125" style="372" customWidth="1"/>
    <col min="7" max="7" width="19.7109375" style="372" customWidth="1"/>
    <col min="8" max="9" width="10.85546875" style="372"/>
    <col min="10" max="10" width="16.42578125" style="372" customWidth="1"/>
    <col min="11" max="11" width="20.85546875" style="372" customWidth="1"/>
    <col min="12" max="13" width="19.42578125" style="372" customWidth="1"/>
    <col min="14" max="15" width="18.140625" style="372" customWidth="1"/>
    <col min="16" max="17" width="19.42578125" style="372" customWidth="1"/>
    <col min="18" max="21" width="19.85546875" style="372" customWidth="1"/>
    <col min="22" max="16384" width="10.85546875" style="372"/>
  </cols>
  <sheetData>
    <row r="1" spans="1:21" s="387" customFormat="1" ht="18.75">
      <c r="A1" s="402">
        <v>17</v>
      </c>
      <c r="B1" s="387" t="str">
        <f>+[1]Indice!B22</f>
        <v xml:space="preserve">Porcentaje de  población en pobreza </v>
      </c>
      <c r="G1" s="401" t="s">
        <v>19</v>
      </c>
    </row>
    <row r="2" spans="1:21" s="387" customFormat="1" ht="18.75">
      <c r="A2" s="402"/>
      <c r="G2" s="401"/>
    </row>
    <row r="3" spans="1:21" s="387" customFormat="1" ht="18.75">
      <c r="A3" s="386"/>
      <c r="E3" s="489" t="s">
        <v>0</v>
      </c>
      <c r="F3" s="491" t="s">
        <v>204</v>
      </c>
      <c r="G3" s="492"/>
      <c r="I3" s="489" t="s">
        <v>0</v>
      </c>
      <c r="J3" s="491" t="s">
        <v>175</v>
      </c>
      <c r="K3" s="491"/>
      <c r="L3" s="491"/>
      <c r="M3" s="491"/>
      <c r="N3" s="491"/>
      <c r="O3" s="491"/>
      <c r="P3" s="491"/>
      <c r="Q3" s="491"/>
      <c r="R3" s="491"/>
      <c r="S3" s="491"/>
      <c r="T3" s="491"/>
      <c r="U3" s="492"/>
    </row>
    <row r="4" spans="1:21">
      <c r="B4" s="179" t="s">
        <v>0</v>
      </c>
      <c r="C4" s="458" t="s">
        <v>40</v>
      </c>
      <c r="D4" s="350"/>
      <c r="E4" s="536"/>
      <c r="F4" s="470" t="s">
        <v>455</v>
      </c>
      <c r="G4" s="471" t="s">
        <v>202</v>
      </c>
      <c r="I4" s="536"/>
      <c r="J4" s="570" t="s">
        <v>23</v>
      </c>
      <c r="K4" s="570"/>
      <c r="L4" s="571" t="s">
        <v>24</v>
      </c>
      <c r="M4" s="571"/>
      <c r="N4" s="571" t="s">
        <v>25</v>
      </c>
      <c r="O4" s="571"/>
      <c r="P4" s="571" t="s">
        <v>26</v>
      </c>
      <c r="Q4" s="571"/>
      <c r="R4" s="571" t="s">
        <v>28</v>
      </c>
      <c r="S4" s="571"/>
      <c r="T4" s="572" t="s">
        <v>27</v>
      </c>
      <c r="U4" s="573"/>
    </row>
    <row r="5" spans="1:21">
      <c r="B5" s="388">
        <v>2010</v>
      </c>
      <c r="C5" s="182">
        <v>24.202526511761885</v>
      </c>
      <c r="D5" s="407"/>
      <c r="E5" s="388">
        <v>2010</v>
      </c>
      <c r="F5" s="185">
        <v>24.202526511761885</v>
      </c>
      <c r="G5" s="182">
        <v>6.541287263198889</v>
      </c>
      <c r="H5" s="226"/>
      <c r="I5" s="536"/>
      <c r="J5" s="180" t="s">
        <v>456</v>
      </c>
      <c r="K5" s="180" t="s">
        <v>202</v>
      </c>
      <c r="L5" s="180" t="s">
        <v>202</v>
      </c>
      <c r="M5" s="180" t="s">
        <v>203</v>
      </c>
      <c r="N5" s="180" t="s">
        <v>202</v>
      </c>
      <c r="O5" s="180" t="s">
        <v>203</v>
      </c>
      <c r="P5" s="180" t="s">
        <v>202</v>
      </c>
      <c r="Q5" s="180" t="s">
        <v>203</v>
      </c>
      <c r="R5" s="180" t="s">
        <v>202</v>
      </c>
      <c r="S5" s="180" t="s">
        <v>203</v>
      </c>
      <c r="T5" s="180" t="s">
        <v>202</v>
      </c>
      <c r="U5" s="181" t="s">
        <v>203</v>
      </c>
    </row>
    <row r="6" spans="1:21">
      <c r="B6" s="389">
        <v>2011</v>
      </c>
      <c r="C6" s="183">
        <v>24.812346241815938</v>
      </c>
      <c r="D6" s="406"/>
      <c r="E6" s="389">
        <v>2011</v>
      </c>
      <c r="F6" s="186">
        <v>24.812346241815938</v>
      </c>
      <c r="G6" s="183">
        <v>7.2844809141172391</v>
      </c>
      <c r="H6" s="226"/>
      <c r="I6" s="388">
        <v>2010</v>
      </c>
      <c r="J6" s="134">
        <v>18.67394631932472</v>
      </c>
      <c r="K6" s="134">
        <v>4.2048427356495264</v>
      </c>
      <c r="L6" s="134">
        <v>36.398445875113275</v>
      </c>
      <c r="M6" s="134">
        <v>12.038545140102226</v>
      </c>
      <c r="N6" s="134">
        <v>29.790259924956459</v>
      </c>
      <c r="O6" s="134">
        <v>9.2791378175031465</v>
      </c>
      <c r="P6" s="134">
        <v>37.426187289906551</v>
      </c>
      <c r="Q6" s="134">
        <v>13.697731352084098</v>
      </c>
      <c r="R6" s="134">
        <v>34.383991629610257</v>
      </c>
      <c r="S6" s="134">
        <v>8.1497786485966266</v>
      </c>
      <c r="T6" s="134">
        <v>28.274805908108249</v>
      </c>
      <c r="U6" s="34">
        <v>9.2320668303649818</v>
      </c>
    </row>
    <row r="7" spans="1:21">
      <c r="B7" s="389">
        <v>2012</v>
      </c>
      <c r="C7" s="183">
        <v>23.482390189401496</v>
      </c>
      <c r="D7" s="406"/>
      <c r="E7" s="389">
        <v>2012</v>
      </c>
      <c r="F7" s="186">
        <v>23.482390189401496</v>
      </c>
      <c r="G7" s="183">
        <v>7.1480461574854246</v>
      </c>
      <c r="H7" s="226"/>
      <c r="I7" s="389">
        <v>2011</v>
      </c>
      <c r="J7" s="398">
        <v>20.117123119297833</v>
      </c>
      <c r="K7" s="398">
        <v>4.4636821257172228</v>
      </c>
      <c r="L7" s="398">
        <v>33.888093080363667</v>
      </c>
      <c r="M7" s="398">
        <v>12.211827988423423</v>
      </c>
      <c r="N7" s="398">
        <v>27.599435846728142</v>
      </c>
      <c r="O7" s="398">
        <v>10.21722967016963</v>
      </c>
      <c r="P7" s="398">
        <v>34.99962494734838</v>
      </c>
      <c r="Q7" s="398">
        <v>14.606281266408553</v>
      </c>
      <c r="R7" s="398">
        <v>35.377965566644818</v>
      </c>
      <c r="S7" s="398">
        <v>12.755154075908791</v>
      </c>
      <c r="T7" s="398">
        <v>29.692394366197185</v>
      </c>
      <c r="U7" s="394">
        <v>9.6416901408450695</v>
      </c>
    </row>
    <row r="8" spans="1:21">
      <c r="B8" s="389">
        <v>2013</v>
      </c>
      <c r="C8" s="183">
        <v>23.28602634712</v>
      </c>
      <c r="D8" s="406"/>
      <c r="E8" s="389">
        <v>2013</v>
      </c>
      <c r="F8" s="186">
        <v>23.28602634712</v>
      </c>
      <c r="G8" s="183">
        <v>7.2502317222250685</v>
      </c>
      <c r="H8" s="226"/>
      <c r="I8" s="389">
        <v>2012</v>
      </c>
      <c r="J8" s="398">
        <v>18.381755119428909</v>
      </c>
      <c r="K8" s="398">
        <v>4.766049040964055</v>
      </c>
      <c r="L8" s="398">
        <v>37.763162423560999</v>
      </c>
      <c r="M8" s="398">
        <v>13.876619130115534</v>
      </c>
      <c r="N8" s="398">
        <v>30.621844063361241</v>
      </c>
      <c r="O8" s="398">
        <v>9.8301669004049383</v>
      </c>
      <c r="P8" s="398">
        <v>36.924699346106358</v>
      </c>
      <c r="Q8" s="398">
        <v>13.16675430975353</v>
      </c>
      <c r="R8" s="398">
        <v>28.664857334998562</v>
      </c>
      <c r="S8" s="398">
        <v>10.30406379095014</v>
      </c>
      <c r="T8" s="398">
        <v>26.378270507526381</v>
      </c>
      <c r="U8" s="394">
        <v>8.3260087231960718</v>
      </c>
    </row>
    <row r="9" spans="1:21">
      <c r="B9" s="389">
        <v>2014</v>
      </c>
      <c r="C9" s="183">
        <v>24.583818705798031</v>
      </c>
      <c r="D9" s="406"/>
      <c r="E9" s="389">
        <v>2014</v>
      </c>
      <c r="F9" s="186">
        <v>24.583818705798031</v>
      </c>
      <c r="G9" s="183">
        <v>7.2435527101371395</v>
      </c>
      <c r="H9" s="226"/>
      <c r="I9" s="389">
        <v>2013</v>
      </c>
      <c r="J9" s="398">
        <v>17.463734050499095</v>
      </c>
      <c r="K9" s="398">
        <v>4.5019105822290113</v>
      </c>
      <c r="L9" s="398">
        <v>37.135346740343984</v>
      </c>
      <c r="M9" s="398">
        <v>13.319012422448029</v>
      </c>
      <c r="N9" s="398">
        <v>34.239675886294535</v>
      </c>
      <c r="O9" s="398">
        <v>11.392685302712755</v>
      </c>
      <c r="P9" s="398">
        <v>37.098539318197282</v>
      </c>
      <c r="Q9" s="398">
        <v>14.929744380684523</v>
      </c>
      <c r="R9" s="398">
        <v>31.706618911649276</v>
      </c>
      <c r="S9" s="398">
        <v>10.92798186949538</v>
      </c>
      <c r="T9" s="398">
        <v>25.396945779183845</v>
      </c>
      <c r="U9" s="394">
        <v>8.68269798534104</v>
      </c>
    </row>
    <row r="10" spans="1:21">
      <c r="B10" s="389">
        <v>2015</v>
      </c>
      <c r="C10" s="183">
        <v>23.589308240640253</v>
      </c>
      <c r="D10" s="406"/>
      <c r="E10" s="389">
        <v>2015</v>
      </c>
      <c r="F10" s="186">
        <v>23.589308240640253</v>
      </c>
      <c r="G10" s="183">
        <v>7.7571954396144882</v>
      </c>
      <c r="H10" s="226"/>
      <c r="I10" s="389">
        <v>2014</v>
      </c>
      <c r="J10" s="398">
        <v>19.057494640832974</v>
      </c>
      <c r="K10" s="398">
        <v>4.794119650189181</v>
      </c>
      <c r="L10" s="398">
        <v>36.291571500194976</v>
      </c>
      <c r="M10" s="398">
        <v>13.016266503258873</v>
      </c>
      <c r="N10" s="398">
        <v>31.12450309487938</v>
      </c>
      <c r="O10" s="398">
        <v>9.9947359822838582</v>
      </c>
      <c r="P10" s="398">
        <v>39.750752764814663</v>
      </c>
      <c r="Q10" s="398">
        <v>13.890159476698665</v>
      </c>
      <c r="R10" s="398">
        <v>31.858183797573631</v>
      </c>
      <c r="S10" s="398">
        <v>9.5755839896086172</v>
      </c>
      <c r="T10" s="398">
        <v>29.536905879793945</v>
      </c>
      <c r="U10" s="394">
        <v>10.075970990965182</v>
      </c>
    </row>
    <row r="11" spans="1:21">
      <c r="B11" s="389">
        <v>2016</v>
      </c>
      <c r="C11" s="183">
        <v>22.862446406259771</v>
      </c>
      <c r="D11" s="406"/>
      <c r="E11" s="389">
        <v>2016</v>
      </c>
      <c r="F11" s="186">
        <v>22.862446406259771</v>
      </c>
      <c r="G11" s="183">
        <v>7.0386940910819398</v>
      </c>
      <c r="H11" s="226"/>
      <c r="I11" s="389">
        <v>2015</v>
      </c>
      <c r="J11" s="398">
        <v>18.438400117280754</v>
      </c>
      <c r="K11" s="398">
        <v>4.8485262440672434</v>
      </c>
      <c r="L11" s="398">
        <v>28.666021466572623</v>
      </c>
      <c r="M11" s="398">
        <v>10.704853763758345</v>
      </c>
      <c r="N11" s="398">
        <v>30.243256081402038</v>
      </c>
      <c r="O11" s="398">
        <v>11.89101156100331</v>
      </c>
      <c r="P11" s="398">
        <v>37.724105251421562</v>
      </c>
      <c r="Q11" s="398">
        <v>14.671646783364926</v>
      </c>
      <c r="R11" s="398">
        <v>32.485481381328029</v>
      </c>
      <c r="S11" s="398">
        <v>12.460747238751388</v>
      </c>
      <c r="T11" s="398">
        <v>30.906536950810292</v>
      </c>
      <c r="U11" s="394">
        <v>12.894935358842963</v>
      </c>
    </row>
    <row r="12" spans="1:21">
      <c r="B12" s="390">
        <v>2017</v>
      </c>
      <c r="C12" s="184">
        <v>22.136978562004142</v>
      </c>
      <c r="D12" s="397"/>
      <c r="E12" s="390">
        <v>2017</v>
      </c>
      <c r="F12" s="187">
        <v>22.136978562004142</v>
      </c>
      <c r="G12" s="184">
        <v>6.2112657133309677</v>
      </c>
      <c r="H12" s="226"/>
      <c r="I12" s="389">
        <v>2016</v>
      </c>
      <c r="J12" s="398">
        <v>17.699960789577215</v>
      </c>
      <c r="K12" s="398">
        <v>4.3283821792750654</v>
      </c>
      <c r="L12" s="398">
        <v>27.389921583543064</v>
      </c>
      <c r="M12" s="398">
        <v>10.164466851715478</v>
      </c>
      <c r="N12" s="398">
        <v>31.259570064310832</v>
      </c>
      <c r="O12" s="398">
        <v>10.085571775042327</v>
      </c>
      <c r="P12" s="398">
        <v>34.37222862717276</v>
      </c>
      <c r="Q12" s="398">
        <v>12.119213373536715</v>
      </c>
      <c r="R12" s="398">
        <v>31.645748420594582</v>
      </c>
      <c r="S12" s="398">
        <v>11.412727740806641</v>
      </c>
      <c r="T12" s="398">
        <v>32.019130243626876</v>
      </c>
      <c r="U12" s="394">
        <v>13.278699838706792</v>
      </c>
    </row>
    <row r="13" spans="1:21">
      <c r="B13" s="391" t="s">
        <v>205</v>
      </c>
      <c r="F13" s="472"/>
      <c r="G13" s="472"/>
      <c r="I13" s="390">
        <v>2017</v>
      </c>
      <c r="J13" s="47">
        <v>17.21930540438068</v>
      </c>
      <c r="K13" s="47">
        <v>4.1011362363481334</v>
      </c>
      <c r="L13" s="47">
        <v>24.909750165115423</v>
      </c>
      <c r="M13" s="47">
        <v>6.7059407069857748</v>
      </c>
      <c r="N13" s="47">
        <v>34.721631076830448</v>
      </c>
      <c r="O13" s="47">
        <v>11.104997802669324</v>
      </c>
      <c r="P13" s="47">
        <v>31.534428502266625</v>
      </c>
      <c r="Q13" s="47">
        <v>11.116093041679504</v>
      </c>
      <c r="R13" s="47">
        <v>30.661192593777674</v>
      </c>
      <c r="S13" s="47">
        <v>10.683680758198152</v>
      </c>
      <c r="T13" s="47">
        <v>30.093790305413293</v>
      </c>
      <c r="U13" s="395">
        <v>8.9482713282159807</v>
      </c>
    </row>
    <row r="15" spans="1:21" s="393" customFormat="1" ht="12.75" customHeight="1">
      <c r="B15" s="502" t="s">
        <v>427</v>
      </c>
      <c r="C15" s="502"/>
      <c r="D15" s="502"/>
      <c r="E15" s="502"/>
      <c r="F15" s="502"/>
      <c r="G15" s="502"/>
      <c r="H15" s="502"/>
      <c r="I15" s="502"/>
      <c r="J15" s="502"/>
    </row>
    <row r="16" spans="1:21" s="393" customFormat="1" ht="12.75">
      <c r="B16" s="502"/>
      <c r="C16" s="502"/>
      <c r="D16" s="502"/>
      <c r="E16" s="502"/>
      <c r="F16" s="502"/>
      <c r="G16" s="502"/>
      <c r="H16" s="502"/>
      <c r="I16" s="502"/>
      <c r="J16" s="502"/>
    </row>
    <row r="17" spans="2:10" s="393" customFormat="1" ht="13.5" customHeight="1">
      <c r="B17" s="461"/>
      <c r="C17" s="461"/>
      <c r="D17" s="461"/>
      <c r="E17" s="461"/>
      <c r="F17" s="461"/>
      <c r="G17" s="461"/>
      <c r="H17" s="461"/>
      <c r="I17" s="461"/>
      <c r="J17" s="461"/>
    </row>
    <row r="18" spans="2:10" ht="15.75">
      <c r="B18" s="392" t="s">
        <v>1</v>
      </c>
      <c r="C18" s="392"/>
    </row>
    <row r="19" spans="2:10" ht="15" customHeight="1">
      <c r="B19" s="517" t="s">
        <v>457</v>
      </c>
      <c r="C19" s="494"/>
      <c r="D19" s="494"/>
      <c r="E19" s="494"/>
      <c r="F19" s="494"/>
      <c r="G19" s="494"/>
      <c r="H19" s="494"/>
      <c r="I19" s="494"/>
      <c r="J19" s="495"/>
    </row>
    <row r="20" spans="2:10">
      <c r="B20" s="496"/>
      <c r="C20" s="497"/>
      <c r="D20" s="497"/>
      <c r="E20" s="497"/>
      <c r="F20" s="497"/>
      <c r="G20" s="497"/>
      <c r="H20" s="497"/>
      <c r="I20" s="497"/>
      <c r="J20" s="498"/>
    </row>
    <row r="21" spans="2:10">
      <c r="B21" s="496"/>
      <c r="C21" s="497"/>
      <c r="D21" s="497"/>
      <c r="E21" s="497"/>
      <c r="F21" s="497"/>
      <c r="G21" s="497"/>
      <c r="H21" s="497"/>
      <c r="I21" s="497"/>
      <c r="J21" s="498"/>
    </row>
    <row r="22" spans="2:10">
      <c r="B22" s="496"/>
      <c r="C22" s="497"/>
      <c r="D22" s="497"/>
      <c r="E22" s="497"/>
      <c r="F22" s="497"/>
      <c r="G22" s="497"/>
      <c r="H22" s="497"/>
      <c r="I22" s="497"/>
      <c r="J22" s="498"/>
    </row>
    <row r="23" spans="2:10">
      <c r="B23" s="496"/>
      <c r="C23" s="497"/>
      <c r="D23" s="497"/>
      <c r="E23" s="497"/>
      <c r="F23" s="497"/>
      <c r="G23" s="497"/>
      <c r="H23" s="497"/>
      <c r="I23" s="497"/>
      <c r="J23" s="498"/>
    </row>
    <row r="24" spans="2:10">
      <c r="B24" s="496"/>
      <c r="C24" s="497"/>
      <c r="D24" s="497"/>
      <c r="E24" s="497"/>
      <c r="F24" s="497"/>
      <c r="G24" s="497"/>
      <c r="H24" s="497"/>
      <c r="I24" s="497"/>
      <c r="J24" s="498"/>
    </row>
    <row r="25" spans="2:10">
      <c r="B25" s="496"/>
      <c r="C25" s="497"/>
      <c r="D25" s="497"/>
      <c r="E25" s="497"/>
      <c r="F25" s="497"/>
      <c r="G25" s="497"/>
      <c r="H25" s="497"/>
      <c r="I25" s="497"/>
      <c r="J25" s="498"/>
    </row>
    <row r="26" spans="2:10">
      <c r="B26" s="496"/>
      <c r="C26" s="497"/>
      <c r="D26" s="497"/>
      <c r="E26" s="497"/>
      <c r="F26" s="497"/>
      <c r="G26" s="497"/>
      <c r="H26" s="497"/>
      <c r="I26" s="497"/>
      <c r="J26" s="498"/>
    </row>
    <row r="27" spans="2:10">
      <c r="B27" s="499"/>
      <c r="C27" s="500"/>
      <c r="D27" s="500"/>
      <c r="E27" s="500"/>
      <c r="F27" s="500"/>
      <c r="G27" s="500"/>
      <c r="H27" s="500"/>
      <c r="I27" s="500"/>
      <c r="J27" s="501"/>
    </row>
  </sheetData>
  <mergeCells count="12">
    <mergeCell ref="B19:J27"/>
    <mergeCell ref="B15:J16"/>
    <mergeCell ref="E3:E4"/>
    <mergeCell ref="F3:G3"/>
    <mergeCell ref="I3:I5"/>
    <mergeCell ref="J3:U3"/>
    <mergeCell ref="J4:K4"/>
    <mergeCell ref="L4:M4"/>
    <mergeCell ref="N4:O4"/>
    <mergeCell ref="P4:Q4"/>
    <mergeCell ref="R4:S4"/>
    <mergeCell ref="T4:U4"/>
  </mergeCells>
  <hyperlinks>
    <hyperlink ref="A1" location="Indice!A1" display="Indice!A1" xr:uid="{00000000-0004-0000-2300-000000000000}"/>
    <hyperlink ref="G1" location="'Ficha_población en pobreza (lín'!A1" display="ficha técnica" xr:uid="{00000000-0004-0000-23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4" tint="0.59999389629810485"/>
  </sheetPr>
  <dimension ref="A1:AD46"/>
  <sheetViews>
    <sheetView workbookViewId="0">
      <selection activeCell="C13" sqref="C13:C17"/>
    </sheetView>
  </sheetViews>
  <sheetFormatPr defaultColWidth="10.85546875" defaultRowHeight="15"/>
  <cols>
    <col min="1" max="1" width="4.42578125" style="372" customWidth="1"/>
    <col min="2" max="2" width="34.28515625" style="371" customWidth="1"/>
    <col min="3" max="3" width="90.7109375" style="371" customWidth="1"/>
    <col min="4" max="16384" width="10.85546875" style="371"/>
  </cols>
  <sheetData>
    <row r="1" spans="2:30">
      <c r="D1" s="372"/>
      <c r="E1" s="372"/>
      <c r="F1" s="372"/>
      <c r="G1" s="372"/>
      <c r="H1" s="372"/>
      <c r="I1" s="372"/>
      <c r="J1" s="372"/>
      <c r="K1" s="372"/>
      <c r="L1" s="372"/>
      <c r="M1" s="372"/>
      <c r="N1" s="372"/>
      <c r="O1" s="372"/>
      <c r="P1" s="372"/>
      <c r="Q1" s="372"/>
      <c r="R1" s="372"/>
      <c r="S1" s="372"/>
      <c r="T1" s="372"/>
      <c r="U1" s="372"/>
      <c r="V1" s="372"/>
      <c r="W1" s="372"/>
      <c r="X1" s="372"/>
      <c r="Y1" s="372"/>
      <c r="Z1" s="372"/>
      <c r="AA1" s="372"/>
      <c r="AB1" s="372"/>
      <c r="AC1" s="372"/>
      <c r="AD1" s="372"/>
    </row>
    <row r="2" spans="2:30">
      <c r="B2" s="505" t="s">
        <v>2</v>
      </c>
      <c r="C2" s="505"/>
      <c r="D2" s="385"/>
      <c r="E2" s="372"/>
      <c r="F2" s="372"/>
      <c r="G2" s="372"/>
      <c r="H2" s="372"/>
      <c r="I2" s="372"/>
      <c r="J2" s="372"/>
      <c r="K2" s="372"/>
      <c r="L2" s="372"/>
      <c r="M2" s="372"/>
      <c r="N2" s="372"/>
      <c r="O2" s="372"/>
      <c r="P2" s="372"/>
      <c r="Q2" s="372"/>
      <c r="R2" s="372"/>
      <c r="S2" s="372"/>
      <c r="T2" s="372"/>
      <c r="U2" s="372"/>
      <c r="V2" s="372"/>
      <c r="W2" s="372"/>
      <c r="X2" s="372"/>
      <c r="Y2" s="372"/>
      <c r="Z2" s="372"/>
      <c r="AA2" s="372"/>
      <c r="AB2" s="372"/>
      <c r="AC2" s="372"/>
      <c r="AD2" s="372"/>
    </row>
    <row r="3" spans="2:30" ht="9.75" customHeight="1">
      <c r="B3" s="379"/>
      <c r="C3" s="380"/>
      <c r="D3" s="372"/>
      <c r="E3" s="372"/>
      <c r="F3" s="372"/>
      <c r="G3" s="372"/>
      <c r="H3" s="372"/>
      <c r="I3" s="372"/>
      <c r="J3" s="372"/>
      <c r="K3" s="372"/>
      <c r="L3" s="372"/>
      <c r="M3" s="372"/>
      <c r="N3" s="372"/>
      <c r="O3" s="372"/>
      <c r="P3" s="372"/>
      <c r="Q3" s="372"/>
      <c r="R3" s="372"/>
      <c r="S3" s="372"/>
      <c r="T3" s="372"/>
      <c r="U3" s="372"/>
      <c r="V3" s="372"/>
      <c r="W3" s="372"/>
      <c r="X3" s="372"/>
      <c r="Y3" s="372"/>
      <c r="Z3" s="372"/>
      <c r="AA3" s="372"/>
      <c r="AB3" s="372"/>
      <c r="AC3" s="372"/>
      <c r="AD3" s="372"/>
    </row>
    <row r="4" spans="2:30" ht="20.25" customHeight="1">
      <c r="B4" s="381" t="s">
        <v>3</v>
      </c>
      <c r="C4" s="400" t="str">
        <f>+'[1]Población en pobreza_línea'!B1</f>
        <v xml:space="preserve">Porcentaje de  población en pobreza </v>
      </c>
      <c r="D4" s="372"/>
      <c r="E4" s="372"/>
      <c r="F4" s="372"/>
      <c r="G4" s="372"/>
      <c r="H4" s="372"/>
      <c r="I4" s="372"/>
      <c r="J4" s="372"/>
      <c r="K4" s="372"/>
      <c r="L4" s="372"/>
      <c r="M4" s="372"/>
      <c r="N4" s="372"/>
      <c r="O4" s="372"/>
      <c r="P4" s="372"/>
      <c r="Q4" s="372"/>
      <c r="R4" s="372"/>
      <c r="S4" s="372"/>
      <c r="T4" s="372"/>
      <c r="U4" s="372"/>
      <c r="V4" s="372"/>
      <c r="W4" s="372"/>
      <c r="X4" s="372"/>
      <c r="Y4" s="372"/>
      <c r="Z4" s="372"/>
      <c r="AA4" s="372"/>
      <c r="AB4" s="372"/>
      <c r="AC4" s="372"/>
      <c r="AD4" s="372"/>
    </row>
    <row r="5" spans="2:30" ht="266.25" customHeight="1">
      <c r="B5" s="381" t="s">
        <v>4</v>
      </c>
      <c r="C5" s="399" t="s">
        <v>458</v>
      </c>
      <c r="D5" s="372"/>
      <c r="E5" s="372"/>
      <c r="F5" s="372"/>
      <c r="G5" s="372"/>
      <c r="H5" s="372"/>
      <c r="I5" s="372"/>
      <c r="J5" s="372"/>
      <c r="K5" s="372"/>
      <c r="L5" s="372"/>
      <c r="M5" s="372"/>
      <c r="N5" s="372"/>
      <c r="O5" s="372"/>
      <c r="P5" s="372"/>
      <c r="Q5" s="372"/>
      <c r="R5" s="372"/>
      <c r="S5" s="372"/>
      <c r="T5" s="372"/>
      <c r="U5" s="372"/>
      <c r="V5" s="372"/>
      <c r="W5" s="372"/>
      <c r="X5" s="372"/>
      <c r="Y5" s="372"/>
      <c r="Z5" s="372"/>
      <c r="AA5" s="372"/>
      <c r="AB5" s="372"/>
      <c r="AC5" s="372"/>
      <c r="AD5" s="372"/>
    </row>
    <row r="6" spans="2:30" ht="65.25" customHeight="1">
      <c r="B6" s="381" t="s">
        <v>5</v>
      </c>
      <c r="C6" s="399"/>
      <c r="D6" s="372"/>
      <c r="E6" s="372"/>
      <c r="F6" s="372"/>
      <c r="G6" s="372"/>
      <c r="H6" s="372"/>
      <c r="I6" s="372"/>
      <c r="J6" s="372"/>
      <c r="K6" s="372"/>
      <c r="L6" s="372"/>
      <c r="M6" s="372"/>
      <c r="N6" s="372"/>
      <c r="O6" s="372"/>
      <c r="P6" s="372"/>
      <c r="Q6" s="372"/>
      <c r="R6" s="372"/>
      <c r="S6" s="372"/>
      <c r="T6" s="372"/>
      <c r="U6" s="372"/>
      <c r="V6" s="372"/>
      <c r="W6" s="372"/>
      <c r="X6" s="372"/>
      <c r="Y6" s="372"/>
      <c r="Z6" s="372"/>
      <c r="AA6" s="372"/>
      <c r="AB6" s="372"/>
      <c r="AC6" s="372"/>
      <c r="AD6" s="372"/>
    </row>
    <row r="7" spans="2:30">
      <c r="B7" s="381" t="s">
        <v>6</v>
      </c>
      <c r="C7" s="376" t="s">
        <v>40</v>
      </c>
      <c r="D7" s="372"/>
      <c r="E7" s="372"/>
      <c r="F7" s="372"/>
      <c r="G7" s="372"/>
      <c r="H7" s="372"/>
      <c r="I7" s="372"/>
      <c r="J7" s="372"/>
      <c r="K7" s="372"/>
      <c r="L7" s="372"/>
      <c r="M7" s="372"/>
      <c r="N7" s="372"/>
      <c r="O7" s="372"/>
      <c r="P7" s="372"/>
      <c r="Q7" s="372"/>
      <c r="R7" s="372"/>
      <c r="S7" s="372"/>
      <c r="T7" s="372"/>
      <c r="U7" s="372"/>
      <c r="V7" s="372"/>
      <c r="W7" s="372"/>
      <c r="X7" s="372"/>
      <c r="Y7" s="372"/>
      <c r="Z7" s="372"/>
      <c r="AA7" s="372"/>
      <c r="AB7" s="372"/>
      <c r="AC7" s="372"/>
      <c r="AD7" s="372"/>
    </row>
    <row r="8" spans="2:30">
      <c r="B8" s="381" t="s">
        <v>7</v>
      </c>
      <c r="C8" s="376" t="s">
        <v>459</v>
      </c>
      <c r="D8" s="372"/>
      <c r="E8" s="372"/>
      <c r="F8" s="372"/>
      <c r="G8" s="372"/>
      <c r="H8" s="372"/>
      <c r="I8" s="372"/>
      <c r="J8" s="372"/>
      <c r="K8" s="372"/>
      <c r="L8" s="372"/>
      <c r="M8" s="372"/>
      <c r="N8" s="372"/>
      <c r="O8" s="372"/>
      <c r="P8" s="372"/>
      <c r="Q8" s="372"/>
      <c r="R8" s="372"/>
      <c r="S8" s="372"/>
      <c r="T8" s="372"/>
      <c r="U8" s="372"/>
      <c r="V8" s="372"/>
      <c r="W8" s="372"/>
      <c r="X8" s="372"/>
      <c r="Y8" s="372"/>
      <c r="Z8" s="372"/>
      <c r="AA8" s="372"/>
      <c r="AB8" s="372"/>
      <c r="AC8" s="372"/>
      <c r="AD8" s="372"/>
    </row>
    <row r="9" spans="2:30">
      <c r="B9" s="381" t="s">
        <v>8</v>
      </c>
      <c r="C9" s="376" t="s">
        <v>186</v>
      </c>
      <c r="D9" s="372"/>
      <c r="E9" s="372"/>
      <c r="F9" s="372"/>
      <c r="G9" s="372"/>
      <c r="H9" s="372"/>
      <c r="I9" s="372"/>
      <c r="J9" s="372"/>
      <c r="K9" s="372"/>
      <c r="L9" s="372"/>
      <c r="M9" s="372"/>
      <c r="N9" s="372"/>
      <c r="O9" s="372"/>
      <c r="P9" s="372"/>
      <c r="Q9" s="372"/>
      <c r="R9" s="372"/>
      <c r="S9" s="372"/>
      <c r="T9" s="372"/>
      <c r="U9" s="372"/>
      <c r="V9" s="372"/>
      <c r="W9" s="372"/>
      <c r="X9" s="372"/>
      <c r="Y9" s="372"/>
      <c r="Z9" s="372"/>
      <c r="AA9" s="372"/>
      <c r="AB9" s="372"/>
      <c r="AC9" s="372"/>
      <c r="AD9" s="372"/>
    </row>
    <row r="10" spans="2:30">
      <c r="B10" s="381" t="s">
        <v>354</v>
      </c>
      <c r="C10" s="374" t="s">
        <v>454</v>
      </c>
      <c r="D10" s="372"/>
      <c r="E10" s="372"/>
      <c r="F10" s="372"/>
      <c r="G10" s="372"/>
      <c r="H10" s="372"/>
      <c r="I10" s="372"/>
      <c r="J10" s="372"/>
      <c r="K10" s="372"/>
      <c r="L10" s="372"/>
      <c r="M10" s="372"/>
      <c r="N10" s="372"/>
      <c r="O10" s="372"/>
      <c r="P10" s="372"/>
      <c r="Q10" s="372"/>
      <c r="R10" s="372"/>
      <c r="S10" s="372"/>
      <c r="T10" s="372"/>
      <c r="U10" s="372"/>
      <c r="V10" s="372"/>
      <c r="W10" s="372"/>
      <c r="X10" s="372"/>
      <c r="Y10" s="372"/>
      <c r="Z10" s="372"/>
      <c r="AA10" s="372"/>
      <c r="AB10" s="372"/>
      <c r="AC10" s="372"/>
      <c r="AD10" s="372"/>
    </row>
    <row r="11" spans="2:30">
      <c r="B11" s="383" t="s">
        <v>9</v>
      </c>
      <c r="C11" s="384"/>
      <c r="D11" s="372"/>
      <c r="E11" s="372"/>
      <c r="F11" s="372"/>
      <c r="G11" s="372"/>
      <c r="H11" s="372"/>
      <c r="I11" s="372"/>
      <c r="J11" s="372"/>
      <c r="K11" s="372"/>
      <c r="L11" s="372"/>
      <c r="M11" s="372"/>
      <c r="N11" s="372"/>
      <c r="O11" s="372"/>
      <c r="P11" s="372"/>
      <c r="Q11" s="372"/>
      <c r="R11" s="372"/>
      <c r="S11" s="372"/>
      <c r="T11" s="372"/>
      <c r="U11" s="372"/>
      <c r="V11" s="372"/>
      <c r="W11" s="372"/>
      <c r="X11" s="372"/>
      <c r="Y11" s="372"/>
      <c r="Z11" s="372"/>
      <c r="AA11" s="372"/>
      <c r="AB11" s="372"/>
      <c r="AC11" s="372"/>
      <c r="AD11" s="372"/>
    </row>
    <row r="12" spans="2:30" ht="15" customHeight="1">
      <c r="B12" s="506" t="s">
        <v>10</v>
      </c>
      <c r="C12" s="507"/>
      <c r="D12" s="372"/>
      <c r="E12" s="372"/>
      <c r="F12" s="372"/>
      <c r="G12" s="372"/>
      <c r="H12" s="372"/>
      <c r="I12" s="372"/>
      <c r="J12" s="372"/>
      <c r="K12" s="372"/>
      <c r="L12" s="372"/>
      <c r="M12" s="372"/>
      <c r="N12" s="372"/>
      <c r="O12" s="372"/>
      <c r="P12" s="372"/>
      <c r="Q12" s="372"/>
      <c r="R12" s="372"/>
      <c r="S12" s="372"/>
      <c r="T12" s="372"/>
      <c r="U12" s="372"/>
      <c r="V12" s="372"/>
      <c r="W12" s="372"/>
      <c r="X12" s="372"/>
      <c r="Y12" s="372"/>
      <c r="Z12" s="372"/>
      <c r="AA12" s="372"/>
      <c r="AB12" s="372"/>
      <c r="AC12" s="372"/>
      <c r="AD12" s="372"/>
    </row>
    <row r="13" spans="2:30">
      <c r="B13" s="373" t="s">
        <v>11</v>
      </c>
      <c r="C13" s="374" t="s">
        <v>342</v>
      </c>
      <c r="D13" s="372"/>
      <c r="E13" s="372"/>
      <c r="F13" s="372"/>
      <c r="G13" s="372"/>
      <c r="H13" s="372"/>
      <c r="I13" s="372"/>
      <c r="J13" s="372"/>
      <c r="K13" s="372"/>
      <c r="L13" s="372"/>
      <c r="M13" s="372"/>
      <c r="N13" s="372"/>
      <c r="O13" s="372"/>
      <c r="P13" s="372"/>
      <c r="Q13" s="372"/>
      <c r="R13" s="372"/>
      <c r="S13" s="372"/>
      <c r="T13" s="372"/>
      <c r="U13" s="372"/>
      <c r="V13" s="372"/>
      <c r="W13" s="372"/>
      <c r="X13" s="372"/>
      <c r="Y13" s="372"/>
      <c r="Z13" s="372"/>
      <c r="AA13" s="372"/>
      <c r="AB13" s="372"/>
      <c r="AC13" s="372"/>
      <c r="AD13" s="372"/>
    </row>
    <row r="14" spans="2:30">
      <c r="B14" s="375" t="s">
        <v>12</v>
      </c>
      <c r="C14" s="376" t="s">
        <v>343</v>
      </c>
      <c r="D14" s="372"/>
      <c r="E14" s="372"/>
      <c r="F14" s="372"/>
      <c r="G14" s="372"/>
      <c r="H14" s="372"/>
      <c r="I14" s="372"/>
      <c r="J14" s="372"/>
      <c r="K14" s="372"/>
      <c r="L14" s="372"/>
      <c r="M14" s="372"/>
      <c r="N14" s="372"/>
      <c r="O14" s="372"/>
      <c r="P14" s="372"/>
      <c r="Q14" s="372"/>
      <c r="R14" s="372"/>
      <c r="S14" s="372"/>
      <c r="T14" s="372"/>
      <c r="U14" s="372"/>
      <c r="V14" s="372"/>
      <c r="W14" s="372"/>
      <c r="X14" s="372"/>
      <c r="Y14" s="372"/>
      <c r="Z14" s="372"/>
      <c r="AA14" s="372"/>
      <c r="AB14" s="372"/>
      <c r="AC14" s="372"/>
      <c r="AD14" s="372"/>
    </row>
    <row r="15" spans="2:30">
      <c r="B15" s="375" t="s">
        <v>13</v>
      </c>
      <c r="C15" s="376" t="s">
        <v>18</v>
      </c>
      <c r="D15" s="372"/>
      <c r="E15" s="372"/>
      <c r="F15" s="372"/>
      <c r="G15" s="372"/>
      <c r="H15" s="372"/>
      <c r="I15" s="372"/>
      <c r="J15" s="372"/>
      <c r="K15" s="372"/>
      <c r="L15" s="372"/>
      <c r="M15" s="372"/>
      <c r="N15" s="372"/>
      <c r="O15" s="372"/>
      <c r="P15" s="372"/>
      <c r="Q15" s="372"/>
      <c r="R15" s="372"/>
      <c r="S15" s="372"/>
      <c r="T15" s="372"/>
      <c r="U15" s="372"/>
      <c r="V15" s="372"/>
      <c r="W15" s="372"/>
      <c r="X15" s="372"/>
      <c r="Y15" s="372"/>
      <c r="Z15" s="372"/>
      <c r="AA15" s="372"/>
      <c r="AB15" s="372"/>
      <c r="AC15" s="372"/>
      <c r="AD15" s="372"/>
    </row>
    <row r="16" spans="2:30">
      <c r="B16" s="375" t="s">
        <v>14</v>
      </c>
      <c r="C16" s="404">
        <v>22809280</v>
      </c>
      <c r="D16" s="372"/>
      <c r="E16" s="372"/>
      <c r="F16" s="372"/>
      <c r="G16" s="372"/>
      <c r="H16" s="372"/>
      <c r="I16" s="372"/>
      <c r="J16" s="372"/>
      <c r="K16" s="372"/>
      <c r="L16" s="372"/>
      <c r="M16" s="372"/>
      <c r="N16" s="372"/>
      <c r="O16" s="372"/>
      <c r="P16" s="372"/>
      <c r="Q16" s="372"/>
      <c r="R16" s="372"/>
      <c r="S16" s="372"/>
      <c r="T16" s="372"/>
      <c r="U16" s="372"/>
      <c r="V16" s="372"/>
      <c r="W16" s="372"/>
      <c r="X16" s="372"/>
      <c r="Y16" s="372"/>
      <c r="Z16" s="372"/>
      <c r="AA16" s="372"/>
      <c r="AB16" s="372"/>
      <c r="AC16" s="372"/>
      <c r="AD16" s="372"/>
    </row>
    <row r="17" spans="2:30">
      <c r="B17" s="377" t="s">
        <v>15</v>
      </c>
      <c r="C17" s="378" t="s">
        <v>344</v>
      </c>
      <c r="D17" s="372"/>
      <c r="E17" s="372"/>
      <c r="F17" s="372"/>
      <c r="G17" s="372"/>
      <c r="H17" s="372"/>
      <c r="I17" s="372"/>
      <c r="J17" s="372"/>
      <c r="K17" s="372"/>
      <c r="L17" s="372"/>
      <c r="M17" s="372"/>
      <c r="N17" s="372"/>
      <c r="O17" s="372"/>
      <c r="P17" s="372"/>
      <c r="Q17" s="372"/>
      <c r="R17" s="372"/>
      <c r="S17" s="372"/>
      <c r="T17" s="372"/>
      <c r="U17" s="372"/>
      <c r="V17" s="372"/>
      <c r="W17" s="372"/>
      <c r="X17" s="372"/>
      <c r="Y17" s="372"/>
      <c r="Z17" s="372"/>
      <c r="AA17" s="372"/>
      <c r="AB17" s="372"/>
      <c r="AC17" s="372"/>
      <c r="AD17" s="372"/>
    </row>
    <row r="18" spans="2:30" s="372" customFormat="1"/>
    <row r="19" spans="2:30" s="372" customFormat="1"/>
    <row r="20" spans="2:30" s="372" customFormat="1"/>
    <row r="21" spans="2:30" s="372" customFormat="1"/>
    <row r="22" spans="2:30" s="372" customFormat="1"/>
    <row r="23" spans="2:30" s="372" customFormat="1"/>
    <row r="24" spans="2:30" s="372" customFormat="1"/>
    <row r="25" spans="2:30" s="372" customFormat="1"/>
    <row r="26" spans="2:30" s="372" customFormat="1"/>
    <row r="27" spans="2:30" s="372" customFormat="1"/>
    <row r="28" spans="2:30" s="372" customFormat="1"/>
    <row r="29" spans="2:30" s="372" customFormat="1"/>
    <row r="30" spans="2:30" s="372" customFormat="1"/>
    <row r="31" spans="2:30" s="372" customFormat="1"/>
    <row r="32" spans="2:30" s="372" customFormat="1"/>
    <row r="33" spans="4:30" s="372" customFormat="1"/>
    <row r="34" spans="4:30" s="372" customFormat="1"/>
    <row r="35" spans="4:30" s="372" customFormat="1"/>
    <row r="36" spans="4:30" s="372" customFormat="1"/>
    <row r="37" spans="4:30" s="372" customFormat="1"/>
    <row r="38" spans="4:30" s="372" customFormat="1"/>
    <row r="39" spans="4:30" s="372" customFormat="1"/>
    <row r="40" spans="4:30" s="372" customFormat="1"/>
    <row r="41" spans="4:30" s="372" customFormat="1"/>
    <row r="42" spans="4:30" s="372" customFormat="1"/>
    <row r="43" spans="4:30">
      <c r="D43" s="372"/>
      <c r="E43" s="372"/>
      <c r="F43" s="372"/>
      <c r="G43" s="372"/>
      <c r="H43" s="372"/>
      <c r="I43" s="372"/>
      <c r="J43" s="372"/>
      <c r="K43" s="372"/>
      <c r="L43" s="372"/>
      <c r="M43" s="372"/>
      <c r="N43" s="372"/>
      <c r="O43" s="372"/>
      <c r="P43" s="372"/>
      <c r="Q43" s="372"/>
      <c r="R43" s="372"/>
      <c r="S43" s="372"/>
      <c r="T43" s="372"/>
      <c r="U43" s="372"/>
      <c r="V43" s="372"/>
      <c r="W43" s="372"/>
      <c r="X43" s="372"/>
      <c r="Y43" s="372"/>
      <c r="Z43" s="372"/>
      <c r="AA43" s="372"/>
      <c r="AB43" s="372"/>
      <c r="AC43" s="372"/>
      <c r="AD43" s="372"/>
    </row>
    <row r="44" spans="4:30">
      <c r="D44" s="372"/>
      <c r="E44" s="372"/>
      <c r="F44" s="372"/>
      <c r="G44" s="372"/>
      <c r="H44" s="372"/>
      <c r="I44" s="372"/>
      <c r="J44" s="372"/>
      <c r="K44" s="372"/>
      <c r="L44" s="372"/>
      <c r="M44" s="372"/>
      <c r="N44" s="372"/>
      <c r="O44" s="372"/>
      <c r="P44" s="372"/>
      <c r="Q44" s="372"/>
      <c r="R44" s="372"/>
      <c r="S44" s="372"/>
      <c r="T44" s="372"/>
      <c r="U44" s="372"/>
      <c r="V44" s="372"/>
      <c r="W44" s="372"/>
      <c r="X44" s="372"/>
      <c r="Y44" s="372"/>
      <c r="Z44" s="372"/>
      <c r="AA44" s="372"/>
      <c r="AB44" s="372"/>
      <c r="AC44" s="372"/>
      <c r="AD44" s="372"/>
    </row>
    <row r="45" spans="4:30">
      <c r="D45" s="372"/>
      <c r="E45" s="372"/>
      <c r="F45" s="372"/>
      <c r="G45" s="372"/>
      <c r="H45" s="372"/>
      <c r="I45" s="372"/>
      <c r="J45" s="372"/>
      <c r="K45" s="372"/>
      <c r="L45" s="372"/>
      <c r="M45" s="372"/>
      <c r="N45" s="372"/>
      <c r="O45" s="372"/>
      <c r="P45" s="372"/>
      <c r="Q45" s="372"/>
      <c r="R45" s="372"/>
      <c r="S45" s="372"/>
      <c r="T45" s="372"/>
      <c r="U45" s="372"/>
      <c r="V45" s="372"/>
      <c r="W45" s="372"/>
      <c r="X45" s="372"/>
      <c r="Y45" s="372"/>
      <c r="Z45" s="372"/>
      <c r="AA45" s="372"/>
      <c r="AB45" s="372"/>
      <c r="AC45" s="372"/>
      <c r="AD45" s="372"/>
    </row>
    <row r="46" spans="4:30">
      <c r="D46" s="372"/>
      <c r="E46" s="372"/>
      <c r="F46" s="372"/>
      <c r="G46" s="372"/>
      <c r="H46" s="372"/>
      <c r="I46" s="372"/>
      <c r="J46" s="372"/>
      <c r="K46" s="372"/>
      <c r="L46" s="372"/>
      <c r="M46" s="372"/>
      <c r="N46" s="372"/>
      <c r="O46" s="372"/>
      <c r="P46" s="372"/>
      <c r="Q46" s="372"/>
      <c r="R46" s="372"/>
      <c r="S46" s="372"/>
      <c r="T46" s="372"/>
      <c r="U46" s="372"/>
      <c r="V46" s="372"/>
      <c r="W46" s="372"/>
      <c r="X46" s="372"/>
      <c r="Y46" s="372"/>
      <c r="Z46" s="372"/>
      <c r="AA46" s="372"/>
      <c r="AB46" s="372"/>
      <c r="AC46" s="372"/>
      <c r="AD46" s="372"/>
    </row>
  </sheetData>
  <mergeCells count="2">
    <mergeCell ref="B2:C2"/>
    <mergeCell ref="B12:C12"/>
  </mergeCells>
  <hyperlinks>
    <hyperlink ref="C4" location="'Población en pobreza_línea'!A1" display="'Población en pobreza_línea'!A1" xr:uid="{00000000-0004-0000-2400-000000000000}"/>
    <hyperlink ref="C17" r:id="rId1" xr:uid="{00000000-0004-0000-2400-000001000000}"/>
  </hyperlinks>
  <pageMargins left="0.7" right="0.7" top="0.75" bottom="0.75" header="0.3" footer="0.3"/>
  <pageSetup paperSize="9" orientation="portrait" horizontalDpi="0" verticalDpi="0"/>
  <drawing r:id="rId2"/>
  <extLst>
    <ext xmlns:mx="http://schemas.microsoft.com/office/mac/excel/2008/main" uri="{64002731-A6B0-56B0-2670-7721B7C09600}">
      <mx:PLV Mode="0" OnePage="0" WScale="0"/>
    </ext>
  </extLs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theme="4" tint="0.59999389629810485"/>
  </sheetPr>
  <dimension ref="A1:L28"/>
  <sheetViews>
    <sheetView workbookViewId="0">
      <selection sqref="A1:XFD1048576"/>
    </sheetView>
  </sheetViews>
  <sheetFormatPr defaultColWidth="10.85546875" defaultRowHeight="15"/>
  <cols>
    <col min="1" max="1" width="5" style="372" customWidth="1"/>
    <col min="2" max="2" width="9.140625" style="372" customWidth="1"/>
    <col min="3" max="4" width="15.7109375" style="372" customWidth="1"/>
    <col min="5" max="5" width="12.42578125" style="372" customWidth="1"/>
    <col min="6" max="6" width="10.85546875" style="372"/>
    <col min="7" max="8" width="10.42578125" style="372" customWidth="1"/>
    <col min="9" max="9" width="16.42578125" style="372" customWidth="1"/>
    <col min="10" max="10" width="7.85546875" style="372" customWidth="1"/>
    <col min="11" max="12" width="13.42578125" style="372" customWidth="1"/>
    <col min="13" max="16384" width="10.85546875" style="372"/>
  </cols>
  <sheetData>
    <row r="1" spans="1:12" s="387" customFormat="1" ht="18.75">
      <c r="A1" s="402" t="s">
        <v>139</v>
      </c>
      <c r="B1" s="387" t="str">
        <f>+[1]Indice!B23</f>
        <v>Porcentaje de personas en hogares en pobreza multidimensional</v>
      </c>
      <c r="L1" s="401" t="s">
        <v>19</v>
      </c>
    </row>
    <row r="2" spans="1:12" s="387" customFormat="1" ht="18.75">
      <c r="A2" s="402"/>
      <c r="H2" s="401"/>
    </row>
    <row r="3" spans="1:12" s="387" customFormat="1" ht="18.75">
      <c r="A3" s="386"/>
      <c r="F3" s="489" t="s">
        <v>0</v>
      </c>
      <c r="G3" s="491" t="s">
        <v>175</v>
      </c>
      <c r="H3" s="491"/>
      <c r="I3" s="491"/>
      <c r="J3" s="491"/>
      <c r="K3" s="491"/>
      <c r="L3" s="492"/>
    </row>
    <row r="4" spans="1:12">
      <c r="B4" s="1" t="s">
        <v>0</v>
      </c>
      <c r="C4" s="455" t="s">
        <v>40</v>
      </c>
      <c r="D4" s="350"/>
      <c r="E4" s="350"/>
      <c r="F4" s="490"/>
      <c r="G4" s="457" t="s">
        <v>23</v>
      </c>
      <c r="H4" s="457" t="s">
        <v>24</v>
      </c>
      <c r="I4" s="457" t="s">
        <v>25</v>
      </c>
      <c r="J4" s="457" t="s">
        <v>26</v>
      </c>
      <c r="K4" s="457" t="s">
        <v>28</v>
      </c>
      <c r="L4" s="459" t="s">
        <v>27</v>
      </c>
    </row>
    <row r="5" spans="1:12">
      <c r="B5" s="389">
        <v>2010</v>
      </c>
      <c r="C5" s="394">
        <v>30.94220328773018</v>
      </c>
      <c r="D5" s="406"/>
      <c r="E5" s="406"/>
      <c r="F5" s="388">
        <v>2010</v>
      </c>
      <c r="G5" s="398">
        <v>22.069372883305611</v>
      </c>
      <c r="H5" s="398">
        <v>44.162555303510402</v>
      </c>
      <c r="I5" s="398">
        <v>40.212194770330143</v>
      </c>
      <c r="J5" s="398">
        <v>44.283001471196059</v>
      </c>
      <c r="K5" s="398">
        <v>49.967426549336444</v>
      </c>
      <c r="L5" s="394">
        <v>48.14774300707856</v>
      </c>
    </row>
    <row r="6" spans="1:12">
      <c r="B6" s="389">
        <v>2011</v>
      </c>
      <c r="C6" s="394">
        <v>28.799579236390027</v>
      </c>
      <c r="D6" s="406"/>
      <c r="E6" s="406"/>
      <c r="F6" s="389">
        <v>2011</v>
      </c>
      <c r="G6" s="398">
        <v>21.26726363072591</v>
      </c>
      <c r="H6" s="398">
        <v>42.434589411523959</v>
      </c>
      <c r="I6" s="398">
        <v>34.830332436513594</v>
      </c>
      <c r="J6" s="398">
        <v>41.651616476928496</v>
      </c>
      <c r="K6" s="398">
        <v>43.969306233457175</v>
      </c>
      <c r="L6" s="394">
        <v>41.846760563380279</v>
      </c>
    </row>
    <row r="7" spans="1:12">
      <c r="B7" s="389">
        <v>2012</v>
      </c>
      <c r="C7" s="394">
        <v>26.167089718062925</v>
      </c>
      <c r="D7" s="406"/>
      <c r="E7" s="406"/>
      <c r="F7" s="389">
        <v>2012</v>
      </c>
      <c r="G7" s="398">
        <v>18.735842125142938</v>
      </c>
      <c r="H7" s="398">
        <v>40.074689367951258</v>
      </c>
      <c r="I7" s="398">
        <v>29.55893024322566</v>
      </c>
      <c r="J7" s="398">
        <v>38.048721935159357</v>
      </c>
      <c r="K7" s="398">
        <v>41.651455471226825</v>
      </c>
      <c r="L7" s="394">
        <v>40.506199660580329</v>
      </c>
    </row>
    <row r="8" spans="1:12">
      <c r="B8" s="389">
        <v>2013</v>
      </c>
      <c r="C8" s="394">
        <v>25.347211221160709</v>
      </c>
      <c r="D8" s="406"/>
      <c r="E8" s="406"/>
      <c r="F8" s="389">
        <v>2013</v>
      </c>
      <c r="G8" s="398">
        <v>17.230080190250284</v>
      </c>
      <c r="H8" s="398">
        <v>38.219873090348933</v>
      </c>
      <c r="I8" s="398">
        <v>33.962939457449004</v>
      </c>
      <c r="J8" s="398">
        <v>38.016568758647281</v>
      </c>
      <c r="K8" s="398">
        <v>39.528947536508227</v>
      </c>
      <c r="L8" s="394">
        <v>42.839536937219997</v>
      </c>
    </row>
    <row r="9" spans="1:12">
      <c r="B9" s="389">
        <v>2014</v>
      </c>
      <c r="C9" s="394">
        <v>25.706942763534933</v>
      </c>
      <c r="D9" s="406"/>
      <c r="E9" s="406"/>
      <c r="F9" s="389">
        <v>2014</v>
      </c>
      <c r="G9" s="398">
        <v>18.600102631672996</v>
      </c>
      <c r="H9" s="398">
        <v>36.737786195755113</v>
      </c>
      <c r="I9" s="398">
        <v>30.671071499882014</v>
      </c>
      <c r="J9" s="398">
        <v>38.310046498836826</v>
      </c>
      <c r="K9" s="398">
        <v>40.340429906061722</v>
      </c>
      <c r="L9" s="394">
        <v>38.959006435252235</v>
      </c>
    </row>
    <row r="10" spans="1:12">
      <c r="B10" s="389">
        <v>2015</v>
      </c>
      <c r="C10" s="394">
        <v>26.17</v>
      </c>
      <c r="D10" s="406"/>
      <c r="E10" s="406"/>
      <c r="F10" s="389">
        <v>2015</v>
      </c>
      <c r="G10" s="398">
        <v>19.43</v>
      </c>
      <c r="H10" s="398">
        <v>31.88</v>
      </c>
      <c r="I10" s="398">
        <v>30.38</v>
      </c>
      <c r="J10" s="398">
        <v>34.979999999999997</v>
      </c>
      <c r="K10" s="398">
        <v>44.08</v>
      </c>
      <c r="L10" s="394">
        <v>41.79</v>
      </c>
    </row>
    <row r="11" spans="1:12">
      <c r="B11" s="389">
        <v>2016</v>
      </c>
      <c r="C11" s="394">
        <v>25.039671923798746</v>
      </c>
      <c r="D11" s="406"/>
      <c r="E11" s="406"/>
      <c r="F11" s="389">
        <v>2016</v>
      </c>
      <c r="G11" s="398">
        <v>18.716496771323428</v>
      </c>
      <c r="H11" s="398">
        <v>28.650735204861981</v>
      </c>
      <c r="I11" s="398">
        <v>30.414764387216682</v>
      </c>
      <c r="J11" s="398">
        <v>30.524731731110322</v>
      </c>
      <c r="K11" s="398">
        <v>42.033258074731563</v>
      </c>
      <c r="L11" s="394">
        <v>42.601089432099648</v>
      </c>
    </row>
    <row r="12" spans="1:12">
      <c r="B12" s="390">
        <v>2017</v>
      </c>
      <c r="C12" s="395">
        <v>23.076541169418547</v>
      </c>
      <c r="D12" s="391"/>
      <c r="E12" s="397"/>
      <c r="F12" s="390">
        <v>2017</v>
      </c>
      <c r="G12" s="47">
        <v>17.305650614752423</v>
      </c>
      <c r="H12" s="47">
        <v>23.468935754849355</v>
      </c>
      <c r="I12" s="47">
        <v>31.355389688809531</v>
      </c>
      <c r="J12" s="47">
        <v>29.469433563663571</v>
      </c>
      <c r="K12" s="47">
        <v>36.904474874320904</v>
      </c>
      <c r="L12" s="395">
        <v>39.781114213801828</v>
      </c>
    </row>
    <row r="13" spans="1:12">
      <c r="B13" s="391" t="s">
        <v>205</v>
      </c>
      <c r="C13" s="391"/>
    </row>
    <row r="14" spans="1:12" ht="12.75" customHeight="1"/>
    <row r="15" spans="1:12" s="393" customFormat="1">
      <c r="B15" s="372"/>
      <c r="C15" s="372"/>
      <c r="D15" s="372"/>
      <c r="E15" s="372"/>
      <c r="F15" s="372"/>
      <c r="G15" s="372"/>
      <c r="H15" s="372"/>
      <c r="I15" s="372"/>
      <c r="J15" s="372"/>
      <c r="K15" s="372"/>
      <c r="L15" s="372"/>
    </row>
    <row r="16" spans="1:12" s="393" customFormat="1" ht="13.5" customHeight="1">
      <c r="B16" s="582" t="s">
        <v>29</v>
      </c>
      <c r="C16" s="582"/>
      <c r="D16" s="582"/>
      <c r="E16" s="582"/>
      <c r="F16" s="582"/>
      <c r="G16" s="582"/>
      <c r="H16" s="582"/>
      <c r="I16" s="582"/>
      <c r="J16" s="582"/>
      <c r="K16" s="582"/>
    </row>
    <row r="17" spans="2:12" s="393" customFormat="1" ht="12.75">
      <c r="B17" s="582"/>
      <c r="C17" s="582"/>
      <c r="D17" s="582"/>
      <c r="E17" s="582"/>
      <c r="F17" s="582"/>
      <c r="G17" s="582"/>
      <c r="H17" s="582"/>
      <c r="I17" s="582"/>
      <c r="J17" s="582"/>
      <c r="K17" s="582"/>
    </row>
    <row r="18" spans="2:12">
      <c r="B18" s="461"/>
      <c r="C18" s="461"/>
      <c r="D18" s="461"/>
      <c r="E18" s="461"/>
      <c r="F18" s="461"/>
      <c r="G18" s="461"/>
      <c r="H18" s="461"/>
      <c r="I18" s="461"/>
      <c r="J18" s="461"/>
      <c r="K18" s="461"/>
      <c r="L18" s="393"/>
    </row>
    <row r="19" spans="2:12" ht="15.75">
      <c r="B19" s="392" t="s">
        <v>1</v>
      </c>
      <c r="C19" s="392"/>
      <c r="D19" s="392"/>
    </row>
    <row r="20" spans="2:12">
      <c r="B20" s="561" t="s">
        <v>461</v>
      </c>
      <c r="C20" s="562"/>
      <c r="D20" s="562"/>
      <c r="E20" s="562"/>
      <c r="F20" s="562"/>
      <c r="G20" s="562"/>
      <c r="H20" s="562"/>
      <c r="I20" s="562"/>
      <c r="J20" s="562"/>
      <c r="K20" s="563"/>
    </row>
    <row r="21" spans="2:12">
      <c r="B21" s="564"/>
      <c r="C21" s="565"/>
      <c r="D21" s="565"/>
      <c r="E21" s="565"/>
      <c r="F21" s="565"/>
      <c r="G21" s="565"/>
      <c r="H21" s="565"/>
      <c r="I21" s="565"/>
      <c r="J21" s="565"/>
      <c r="K21" s="566"/>
    </row>
    <row r="22" spans="2:12">
      <c r="B22" s="564"/>
      <c r="C22" s="565"/>
      <c r="D22" s="565"/>
      <c r="E22" s="565"/>
      <c r="F22" s="565"/>
      <c r="G22" s="565"/>
      <c r="H22" s="565"/>
      <c r="I22" s="565"/>
      <c r="J22" s="565"/>
      <c r="K22" s="566"/>
    </row>
    <row r="23" spans="2:12">
      <c r="B23" s="564"/>
      <c r="C23" s="565"/>
      <c r="D23" s="565"/>
      <c r="E23" s="565"/>
      <c r="F23" s="565"/>
      <c r="G23" s="565"/>
      <c r="H23" s="565"/>
      <c r="I23" s="565"/>
      <c r="J23" s="565"/>
      <c r="K23" s="566"/>
    </row>
    <row r="24" spans="2:12">
      <c r="B24" s="564"/>
      <c r="C24" s="565"/>
      <c r="D24" s="565"/>
      <c r="E24" s="565"/>
      <c r="F24" s="565"/>
      <c r="G24" s="565"/>
      <c r="H24" s="565"/>
      <c r="I24" s="565"/>
      <c r="J24" s="565"/>
      <c r="K24" s="566"/>
    </row>
    <row r="25" spans="2:12">
      <c r="B25" s="564"/>
      <c r="C25" s="565"/>
      <c r="D25" s="565"/>
      <c r="E25" s="565"/>
      <c r="F25" s="565"/>
      <c r="G25" s="565"/>
      <c r="H25" s="565"/>
      <c r="I25" s="565"/>
      <c r="J25" s="565"/>
      <c r="K25" s="566"/>
    </row>
    <row r="26" spans="2:12">
      <c r="B26" s="564"/>
      <c r="C26" s="565"/>
      <c r="D26" s="565"/>
      <c r="E26" s="565"/>
      <c r="F26" s="565"/>
      <c r="G26" s="565"/>
      <c r="H26" s="565"/>
      <c r="I26" s="565"/>
      <c r="J26" s="565"/>
      <c r="K26" s="566"/>
    </row>
    <row r="27" spans="2:12">
      <c r="B27" s="564"/>
      <c r="C27" s="565"/>
      <c r="D27" s="565"/>
      <c r="E27" s="565"/>
      <c r="F27" s="565"/>
      <c r="G27" s="565"/>
      <c r="H27" s="565"/>
      <c r="I27" s="565"/>
      <c r="J27" s="565"/>
      <c r="K27" s="566"/>
    </row>
    <row r="28" spans="2:12">
      <c r="B28" s="567"/>
      <c r="C28" s="568"/>
      <c r="D28" s="568"/>
      <c r="E28" s="568"/>
      <c r="F28" s="568"/>
      <c r="G28" s="568"/>
      <c r="H28" s="568"/>
      <c r="I28" s="568"/>
      <c r="J28" s="568"/>
      <c r="K28" s="569"/>
    </row>
  </sheetData>
  <mergeCells count="4">
    <mergeCell ref="G3:L3"/>
    <mergeCell ref="F3:F4"/>
    <mergeCell ref="B16:K17"/>
    <mergeCell ref="B20:K28"/>
  </mergeCells>
  <hyperlinks>
    <hyperlink ref="A1" location="Indice!A1" display="Indice!A1" xr:uid="{00000000-0004-0000-2500-000000000000}"/>
    <hyperlink ref="L1" location="'Ficha_población en pobreza IPM'!A1" display="ficha técnica" xr:uid="{00000000-0004-0000-25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4" tint="0.59999389629810485"/>
  </sheetPr>
  <dimension ref="A1:AD46"/>
  <sheetViews>
    <sheetView topLeftCell="A3" workbookViewId="0">
      <selection activeCell="C13" sqref="C13:C17"/>
    </sheetView>
  </sheetViews>
  <sheetFormatPr defaultColWidth="10.85546875" defaultRowHeight="15"/>
  <cols>
    <col min="1" max="1" width="4.42578125" style="372" customWidth="1"/>
    <col min="2" max="2" width="34.28515625" style="371" customWidth="1"/>
    <col min="3" max="3" width="90.7109375" style="371" customWidth="1"/>
    <col min="4" max="16384" width="10.85546875" style="371"/>
  </cols>
  <sheetData>
    <row r="1" spans="2:30">
      <c r="D1" s="372"/>
      <c r="E1" s="372"/>
      <c r="F1" s="372"/>
      <c r="G1" s="372"/>
      <c r="H1" s="372"/>
      <c r="I1" s="372"/>
      <c r="J1" s="372"/>
      <c r="K1" s="372"/>
      <c r="L1" s="372"/>
      <c r="M1" s="372"/>
      <c r="N1" s="372"/>
      <c r="O1" s="372"/>
      <c r="P1" s="372"/>
      <c r="Q1" s="372"/>
      <c r="R1" s="372"/>
      <c r="S1" s="372"/>
      <c r="T1" s="372"/>
      <c r="U1" s="372"/>
      <c r="V1" s="372"/>
      <c r="W1" s="372"/>
      <c r="X1" s="372"/>
      <c r="Y1" s="372"/>
      <c r="Z1" s="372"/>
      <c r="AA1" s="372"/>
      <c r="AB1" s="372"/>
      <c r="AC1" s="372"/>
      <c r="AD1" s="372"/>
    </row>
    <row r="2" spans="2:30">
      <c r="B2" s="505" t="s">
        <v>2</v>
      </c>
      <c r="C2" s="505"/>
      <c r="D2" s="385"/>
      <c r="E2" s="372"/>
      <c r="F2" s="372"/>
      <c r="G2" s="372"/>
      <c r="H2" s="372"/>
      <c r="I2" s="372"/>
      <c r="J2" s="372"/>
      <c r="K2" s="372"/>
      <c r="L2" s="372"/>
      <c r="M2" s="372"/>
      <c r="N2" s="372"/>
      <c r="O2" s="372"/>
      <c r="P2" s="372"/>
      <c r="Q2" s="372"/>
      <c r="R2" s="372"/>
      <c r="S2" s="372"/>
      <c r="T2" s="372"/>
      <c r="U2" s="372"/>
      <c r="V2" s="372"/>
      <c r="W2" s="372"/>
      <c r="X2" s="372"/>
      <c r="Y2" s="372"/>
      <c r="Z2" s="372"/>
      <c r="AA2" s="372"/>
      <c r="AB2" s="372"/>
      <c r="AC2" s="372"/>
      <c r="AD2" s="372"/>
    </row>
    <row r="3" spans="2:30" ht="9.75" customHeight="1">
      <c r="B3" s="379"/>
      <c r="C3" s="380"/>
      <c r="D3" s="372"/>
      <c r="E3" s="372"/>
      <c r="F3" s="372"/>
      <c r="G3" s="372"/>
      <c r="H3" s="372"/>
      <c r="I3" s="372"/>
      <c r="J3" s="372"/>
      <c r="K3" s="372"/>
      <c r="L3" s="372"/>
      <c r="M3" s="372"/>
      <c r="N3" s="372"/>
      <c r="O3" s="372"/>
      <c r="P3" s="372"/>
      <c r="Q3" s="372"/>
      <c r="R3" s="372"/>
      <c r="S3" s="372"/>
      <c r="T3" s="372"/>
      <c r="U3" s="372"/>
      <c r="V3" s="372"/>
      <c r="W3" s="372"/>
      <c r="X3" s="372"/>
      <c r="Y3" s="372"/>
      <c r="Z3" s="372"/>
      <c r="AA3" s="372"/>
      <c r="AB3" s="372"/>
      <c r="AC3" s="372"/>
      <c r="AD3" s="372"/>
    </row>
    <row r="4" spans="2:30" ht="20.25" customHeight="1">
      <c r="B4" s="381" t="s">
        <v>3</v>
      </c>
      <c r="C4" s="400" t="str">
        <f>+'[1]Población en pobreza_IPM'!B1</f>
        <v>Porcentaje de personas en hogares en pobreza multidimensional</v>
      </c>
      <c r="D4" s="372"/>
      <c r="E4" s="372"/>
      <c r="F4" s="372"/>
      <c r="G4" s="372"/>
      <c r="H4" s="372"/>
      <c r="I4" s="372"/>
      <c r="J4" s="372"/>
      <c r="K4" s="372"/>
      <c r="L4" s="372"/>
      <c r="M4" s="372"/>
      <c r="N4" s="372"/>
      <c r="O4" s="372"/>
      <c r="P4" s="372"/>
      <c r="Q4" s="372"/>
      <c r="R4" s="372"/>
      <c r="S4" s="372"/>
      <c r="T4" s="372"/>
      <c r="U4" s="372"/>
      <c r="V4" s="372"/>
      <c r="W4" s="372"/>
      <c r="X4" s="372"/>
      <c r="Y4" s="372"/>
      <c r="Z4" s="372"/>
      <c r="AA4" s="372"/>
      <c r="AB4" s="372"/>
      <c r="AC4" s="372"/>
      <c r="AD4" s="372"/>
    </row>
    <row r="5" spans="2:30" ht="180">
      <c r="B5" s="381" t="s">
        <v>4</v>
      </c>
      <c r="C5" s="399" t="s">
        <v>462</v>
      </c>
      <c r="D5" s="372"/>
      <c r="E5" s="372"/>
      <c r="F5" s="372"/>
      <c r="G5" s="372"/>
      <c r="H5" s="372"/>
      <c r="I5" s="372"/>
      <c r="J5" s="372"/>
      <c r="K5" s="372"/>
      <c r="L5" s="372"/>
      <c r="M5" s="372"/>
      <c r="N5" s="372"/>
      <c r="O5" s="372"/>
      <c r="P5" s="372"/>
      <c r="Q5" s="372"/>
      <c r="R5" s="372"/>
      <c r="S5" s="372"/>
      <c r="T5" s="372"/>
      <c r="U5" s="372"/>
      <c r="V5" s="372"/>
      <c r="W5" s="372"/>
      <c r="X5" s="372"/>
      <c r="Y5" s="372"/>
      <c r="Z5" s="372"/>
      <c r="AA5" s="372"/>
      <c r="AB5" s="372"/>
      <c r="AC5" s="372"/>
      <c r="AD5" s="372"/>
    </row>
    <row r="6" spans="2:30" ht="120" customHeight="1">
      <c r="B6" s="381" t="s">
        <v>5</v>
      </c>
      <c r="C6" s="399"/>
      <c r="D6" s="372"/>
      <c r="E6" s="372"/>
      <c r="F6" s="372"/>
      <c r="G6" s="372"/>
      <c r="H6" s="372"/>
      <c r="I6" s="372"/>
      <c r="J6" s="372"/>
      <c r="K6" s="372"/>
      <c r="L6" s="372"/>
      <c r="M6" s="372"/>
      <c r="N6" s="372"/>
      <c r="O6" s="372"/>
      <c r="P6" s="372"/>
      <c r="Q6" s="372"/>
      <c r="R6" s="372"/>
      <c r="S6" s="372"/>
      <c r="T6" s="372"/>
      <c r="U6" s="372"/>
      <c r="V6" s="372"/>
      <c r="W6" s="372"/>
      <c r="X6" s="372"/>
      <c r="Y6" s="372"/>
      <c r="Z6" s="372"/>
      <c r="AA6" s="372"/>
      <c r="AB6" s="372"/>
      <c r="AC6" s="372"/>
      <c r="AD6" s="372"/>
    </row>
    <row r="7" spans="2:30">
      <c r="B7" s="381" t="s">
        <v>6</v>
      </c>
      <c r="C7" s="376" t="s">
        <v>206</v>
      </c>
      <c r="D7" s="372"/>
      <c r="E7" s="372"/>
      <c r="F7" s="372"/>
      <c r="G7" s="372"/>
      <c r="H7" s="372"/>
      <c r="I7" s="372"/>
      <c r="J7" s="372"/>
      <c r="K7" s="372"/>
      <c r="L7" s="372"/>
      <c r="M7" s="372"/>
      <c r="N7" s="372"/>
      <c r="O7" s="372"/>
      <c r="P7" s="372"/>
      <c r="Q7" s="372"/>
      <c r="R7" s="372"/>
      <c r="S7" s="372"/>
      <c r="T7" s="372"/>
      <c r="U7" s="372"/>
      <c r="V7" s="372"/>
      <c r="W7" s="372"/>
      <c r="X7" s="372"/>
      <c r="Y7" s="372"/>
      <c r="Z7" s="372"/>
      <c r="AA7" s="372"/>
      <c r="AB7" s="372"/>
      <c r="AC7" s="372"/>
      <c r="AD7" s="372"/>
    </row>
    <row r="8" spans="2:30">
      <c r="B8" s="381" t="s">
        <v>7</v>
      </c>
      <c r="C8" s="376"/>
      <c r="D8" s="372"/>
      <c r="E8" s="372"/>
      <c r="F8" s="372"/>
      <c r="G8" s="372"/>
      <c r="H8" s="372"/>
      <c r="I8" s="372"/>
      <c r="J8" s="372"/>
      <c r="K8" s="372"/>
      <c r="L8" s="372"/>
      <c r="M8" s="372"/>
      <c r="N8" s="372"/>
      <c r="O8" s="372"/>
      <c r="P8" s="372"/>
      <c r="Q8" s="372"/>
      <c r="R8" s="372"/>
      <c r="S8" s="372"/>
      <c r="T8" s="372"/>
      <c r="U8" s="372"/>
      <c r="V8" s="372"/>
      <c r="W8" s="372"/>
      <c r="X8" s="372"/>
      <c r="Y8" s="372"/>
      <c r="Z8" s="372"/>
      <c r="AA8" s="372"/>
      <c r="AB8" s="372"/>
      <c r="AC8" s="372"/>
      <c r="AD8" s="372"/>
    </row>
    <row r="9" spans="2:30">
      <c r="B9" s="381" t="s">
        <v>8</v>
      </c>
      <c r="C9" s="376" t="s">
        <v>186</v>
      </c>
      <c r="D9" s="372"/>
      <c r="E9" s="372"/>
      <c r="F9" s="372"/>
      <c r="G9" s="372"/>
      <c r="H9" s="372"/>
      <c r="I9" s="372"/>
      <c r="J9" s="372"/>
      <c r="K9" s="372"/>
      <c r="L9" s="372"/>
      <c r="M9" s="372"/>
      <c r="N9" s="372"/>
      <c r="O9" s="372"/>
      <c r="P9" s="372"/>
      <c r="Q9" s="372"/>
      <c r="R9" s="372"/>
      <c r="S9" s="372"/>
      <c r="T9" s="372"/>
      <c r="U9" s="372"/>
      <c r="V9" s="372"/>
      <c r="W9" s="372"/>
      <c r="X9" s="372"/>
      <c r="Y9" s="372"/>
      <c r="Z9" s="372"/>
      <c r="AA9" s="372"/>
      <c r="AB9" s="372"/>
      <c r="AC9" s="372"/>
      <c r="AD9" s="372"/>
    </row>
    <row r="10" spans="2:30">
      <c r="B10" s="381" t="s">
        <v>346</v>
      </c>
      <c r="C10" s="376" t="s">
        <v>460</v>
      </c>
      <c r="D10" s="372"/>
      <c r="E10" s="372"/>
      <c r="F10" s="372"/>
      <c r="G10" s="372"/>
      <c r="H10" s="372"/>
      <c r="I10" s="372"/>
      <c r="J10" s="372"/>
      <c r="K10" s="372"/>
      <c r="L10" s="372"/>
      <c r="M10" s="372"/>
      <c r="N10" s="372"/>
      <c r="O10" s="372"/>
      <c r="P10" s="372"/>
      <c r="Q10" s="372"/>
      <c r="R10" s="372"/>
      <c r="S10" s="372"/>
      <c r="T10" s="372"/>
      <c r="U10" s="372"/>
      <c r="V10" s="372"/>
      <c r="W10" s="372"/>
      <c r="X10" s="372"/>
      <c r="Y10" s="372"/>
      <c r="Z10" s="372"/>
      <c r="AA10" s="372"/>
      <c r="AB10" s="372"/>
      <c r="AC10" s="372"/>
      <c r="AD10" s="372"/>
    </row>
    <row r="11" spans="2:30">
      <c r="B11" s="383" t="s">
        <v>9</v>
      </c>
      <c r="C11" s="384"/>
      <c r="D11" s="372"/>
      <c r="E11" s="372"/>
      <c r="F11" s="372"/>
      <c r="G11" s="372"/>
      <c r="H11" s="372"/>
      <c r="I11" s="372"/>
      <c r="J11" s="372"/>
      <c r="K11" s="372"/>
      <c r="L11" s="372"/>
      <c r="M11" s="372"/>
      <c r="N11" s="372"/>
      <c r="O11" s="372"/>
      <c r="P11" s="372"/>
      <c r="Q11" s="372"/>
      <c r="R11" s="372"/>
      <c r="S11" s="372"/>
      <c r="T11" s="372"/>
      <c r="U11" s="372"/>
      <c r="V11" s="372"/>
      <c r="W11" s="372"/>
      <c r="X11" s="372"/>
      <c r="Y11" s="372"/>
      <c r="Z11" s="372"/>
      <c r="AA11" s="372"/>
      <c r="AB11" s="372"/>
      <c r="AC11" s="372"/>
      <c r="AD11" s="372"/>
    </row>
    <row r="12" spans="2:30" ht="15" customHeight="1">
      <c r="B12" s="506" t="s">
        <v>10</v>
      </c>
      <c r="C12" s="507"/>
      <c r="D12" s="372"/>
      <c r="E12" s="372"/>
      <c r="F12" s="372"/>
      <c r="G12" s="372"/>
      <c r="H12" s="372"/>
      <c r="I12" s="372"/>
      <c r="J12" s="372"/>
      <c r="K12" s="372"/>
      <c r="L12" s="372"/>
      <c r="M12" s="372"/>
      <c r="N12" s="372"/>
      <c r="O12" s="372"/>
      <c r="P12" s="372"/>
      <c r="Q12" s="372"/>
      <c r="R12" s="372"/>
      <c r="S12" s="372"/>
      <c r="T12" s="372"/>
      <c r="U12" s="372"/>
      <c r="V12" s="372"/>
      <c r="W12" s="372"/>
      <c r="X12" s="372"/>
      <c r="Y12" s="372"/>
      <c r="Z12" s="372"/>
      <c r="AA12" s="372"/>
      <c r="AB12" s="372"/>
      <c r="AC12" s="372"/>
      <c r="AD12" s="372"/>
    </row>
    <row r="13" spans="2:30">
      <c r="B13" s="373" t="s">
        <v>11</v>
      </c>
      <c r="C13" s="374" t="s">
        <v>342</v>
      </c>
      <c r="D13" s="372"/>
      <c r="E13" s="372"/>
      <c r="F13" s="372"/>
      <c r="G13" s="372"/>
      <c r="H13" s="372"/>
      <c r="I13" s="372"/>
      <c r="J13" s="372"/>
      <c r="K13" s="372"/>
      <c r="L13" s="372"/>
      <c r="M13" s="372"/>
      <c r="N13" s="372"/>
      <c r="O13" s="372"/>
      <c r="P13" s="372"/>
      <c r="Q13" s="372"/>
      <c r="R13" s="372"/>
      <c r="S13" s="372"/>
      <c r="T13" s="372"/>
      <c r="U13" s="372"/>
      <c r="V13" s="372"/>
      <c r="W13" s="372"/>
      <c r="X13" s="372"/>
      <c r="Y13" s="372"/>
      <c r="Z13" s="372"/>
      <c r="AA13" s="372"/>
      <c r="AB13" s="372"/>
      <c r="AC13" s="372"/>
      <c r="AD13" s="372"/>
    </row>
    <row r="14" spans="2:30">
      <c r="B14" s="375" t="s">
        <v>12</v>
      </c>
      <c r="C14" s="376" t="s">
        <v>343</v>
      </c>
      <c r="D14" s="372"/>
      <c r="E14" s="372"/>
      <c r="F14" s="372"/>
      <c r="G14" s="372"/>
      <c r="H14" s="372"/>
      <c r="I14" s="372"/>
      <c r="J14" s="372"/>
      <c r="K14" s="372"/>
      <c r="L14" s="372"/>
      <c r="M14" s="372"/>
      <c r="N14" s="372"/>
      <c r="O14" s="372"/>
      <c r="P14" s="372"/>
      <c r="Q14" s="372"/>
      <c r="R14" s="372"/>
      <c r="S14" s="372"/>
      <c r="T14" s="372"/>
      <c r="U14" s="372"/>
      <c r="V14" s="372"/>
      <c r="W14" s="372"/>
      <c r="X14" s="372"/>
      <c r="Y14" s="372"/>
      <c r="Z14" s="372"/>
      <c r="AA14" s="372"/>
      <c r="AB14" s="372"/>
      <c r="AC14" s="372"/>
      <c r="AD14" s="372"/>
    </row>
    <row r="15" spans="2:30">
      <c r="B15" s="375" t="s">
        <v>13</v>
      </c>
      <c r="C15" s="376" t="s">
        <v>18</v>
      </c>
      <c r="D15" s="372"/>
      <c r="E15" s="372"/>
      <c r="F15" s="372"/>
      <c r="G15" s="372"/>
      <c r="H15" s="372"/>
      <c r="I15" s="372"/>
      <c r="J15" s="372"/>
      <c r="K15" s="372"/>
      <c r="L15" s="372"/>
      <c r="M15" s="372"/>
      <c r="N15" s="372"/>
      <c r="O15" s="372"/>
      <c r="P15" s="372"/>
      <c r="Q15" s="372"/>
      <c r="R15" s="372"/>
      <c r="S15" s="372"/>
      <c r="T15" s="372"/>
      <c r="U15" s="372"/>
      <c r="V15" s="372"/>
      <c r="W15" s="372"/>
      <c r="X15" s="372"/>
      <c r="Y15" s="372"/>
      <c r="Z15" s="372"/>
      <c r="AA15" s="372"/>
      <c r="AB15" s="372"/>
      <c r="AC15" s="372"/>
      <c r="AD15" s="372"/>
    </row>
    <row r="16" spans="2:30">
      <c r="B16" s="375" t="s">
        <v>14</v>
      </c>
      <c r="C16" s="404">
        <v>22809280</v>
      </c>
      <c r="D16" s="372"/>
      <c r="E16" s="372"/>
      <c r="F16" s="372"/>
      <c r="G16" s="372"/>
      <c r="H16" s="372"/>
      <c r="I16" s="372"/>
      <c r="J16" s="372"/>
      <c r="K16" s="372"/>
      <c r="L16" s="372"/>
      <c r="M16" s="372"/>
      <c r="N16" s="372"/>
      <c r="O16" s="372"/>
      <c r="P16" s="372"/>
      <c r="Q16" s="372"/>
      <c r="R16" s="372"/>
      <c r="S16" s="372"/>
      <c r="T16" s="372"/>
      <c r="U16" s="372"/>
      <c r="V16" s="372"/>
      <c r="W16" s="372"/>
      <c r="X16" s="372"/>
      <c r="Y16" s="372"/>
      <c r="Z16" s="372"/>
      <c r="AA16" s="372"/>
      <c r="AB16" s="372"/>
      <c r="AC16" s="372"/>
      <c r="AD16" s="372"/>
    </row>
    <row r="17" spans="2:30">
      <c r="B17" s="377" t="s">
        <v>15</v>
      </c>
      <c r="C17" s="378" t="s">
        <v>344</v>
      </c>
      <c r="D17" s="372"/>
      <c r="E17" s="372"/>
      <c r="F17" s="372"/>
      <c r="G17" s="372"/>
      <c r="H17" s="372"/>
      <c r="I17" s="372"/>
      <c r="J17" s="372"/>
      <c r="K17" s="372"/>
      <c r="L17" s="372"/>
      <c r="M17" s="372"/>
      <c r="N17" s="372"/>
      <c r="O17" s="372"/>
      <c r="P17" s="372"/>
      <c r="Q17" s="372"/>
      <c r="R17" s="372"/>
      <c r="S17" s="372"/>
      <c r="T17" s="372"/>
      <c r="U17" s="372"/>
      <c r="V17" s="372"/>
      <c r="W17" s="372"/>
      <c r="X17" s="372"/>
      <c r="Y17" s="372"/>
      <c r="Z17" s="372"/>
      <c r="AA17" s="372"/>
      <c r="AB17" s="372"/>
      <c r="AC17" s="372"/>
      <c r="AD17" s="372"/>
    </row>
    <row r="18" spans="2:30" s="372" customFormat="1"/>
    <row r="19" spans="2:30" s="372" customFormat="1"/>
    <row r="20" spans="2:30" s="372" customFormat="1"/>
    <row r="21" spans="2:30" s="372" customFormat="1"/>
    <row r="22" spans="2:30" s="372" customFormat="1"/>
    <row r="23" spans="2:30" s="372" customFormat="1"/>
    <row r="24" spans="2:30" s="372" customFormat="1"/>
    <row r="25" spans="2:30" s="372" customFormat="1"/>
    <row r="26" spans="2:30" s="372" customFormat="1"/>
    <row r="27" spans="2:30" s="372" customFormat="1"/>
    <row r="28" spans="2:30" s="372" customFormat="1"/>
    <row r="29" spans="2:30" s="372" customFormat="1"/>
    <row r="30" spans="2:30" s="372" customFormat="1"/>
    <row r="31" spans="2:30" s="372" customFormat="1"/>
    <row r="32" spans="2:30" s="372" customFormat="1"/>
    <row r="33" spans="4:30" s="372" customFormat="1"/>
    <row r="34" spans="4:30" s="372" customFormat="1"/>
    <row r="35" spans="4:30" s="372" customFormat="1"/>
    <row r="36" spans="4:30" s="372" customFormat="1"/>
    <row r="37" spans="4:30" s="372" customFormat="1"/>
    <row r="38" spans="4:30" s="372" customFormat="1"/>
    <row r="39" spans="4:30" s="372" customFormat="1"/>
    <row r="40" spans="4:30" s="372" customFormat="1"/>
    <row r="41" spans="4:30" s="372" customFormat="1"/>
    <row r="42" spans="4:30" s="372" customFormat="1"/>
    <row r="43" spans="4:30">
      <c r="D43" s="372"/>
      <c r="E43" s="372"/>
      <c r="F43" s="372"/>
      <c r="G43" s="372"/>
      <c r="H43" s="372"/>
      <c r="I43" s="372"/>
      <c r="J43" s="372"/>
      <c r="K43" s="372"/>
      <c r="L43" s="372"/>
      <c r="M43" s="372"/>
      <c r="N43" s="372"/>
      <c r="O43" s="372"/>
      <c r="P43" s="372"/>
      <c r="Q43" s="372"/>
      <c r="R43" s="372"/>
      <c r="S43" s="372"/>
      <c r="T43" s="372"/>
      <c r="U43" s="372"/>
      <c r="V43" s="372"/>
      <c r="W43" s="372"/>
      <c r="X43" s="372"/>
      <c r="Y43" s="372"/>
      <c r="Z43" s="372"/>
      <c r="AA43" s="372"/>
      <c r="AB43" s="372"/>
      <c r="AC43" s="372"/>
      <c r="AD43" s="372"/>
    </row>
    <row r="44" spans="4:30">
      <c r="D44" s="372"/>
      <c r="E44" s="372"/>
      <c r="F44" s="372"/>
      <c r="G44" s="372"/>
      <c r="H44" s="372"/>
      <c r="I44" s="372"/>
      <c r="J44" s="372"/>
      <c r="K44" s="372"/>
      <c r="L44" s="372"/>
      <c r="M44" s="372"/>
      <c r="N44" s="372"/>
      <c r="O44" s="372"/>
      <c r="P44" s="372"/>
      <c r="Q44" s="372"/>
      <c r="R44" s="372"/>
      <c r="S44" s="372"/>
      <c r="T44" s="372"/>
      <c r="U44" s="372"/>
      <c r="V44" s="372"/>
      <c r="W44" s="372"/>
      <c r="X44" s="372"/>
      <c r="Y44" s="372"/>
      <c r="Z44" s="372"/>
      <c r="AA44" s="372"/>
      <c r="AB44" s="372"/>
      <c r="AC44" s="372"/>
      <c r="AD44" s="372"/>
    </row>
    <row r="45" spans="4:30">
      <c r="D45" s="372"/>
      <c r="E45" s="372"/>
      <c r="F45" s="372"/>
      <c r="G45" s="372"/>
      <c r="H45" s="372"/>
      <c r="I45" s="372"/>
      <c r="J45" s="372"/>
      <c r="K45" s="372"/>
      <c r="L45" s="372"/>
      <c r="M45" s="372"/>
      <c r="N45" s="372"/>
      <c r="O45" s="372"/>
      <c r="P45" s="372"/>
      <c r="Q45" s="372"/>
      <c r="R45" s="372"/>
      <c r="S45" s="372"/>
      <c r="T45" s="372"/>
      <c r="U45" s="372"/>
      <c r="V45" s="372"/>
      <c r="W45" s="372"/>
      <c r="X45" s="372"/>
      <c r="Y45" s="372"/>
      <c r="Z45" s="372"/>
      <c r="AA45" s="372"/>
      <c r="AB45" s="372"/>
      <c r="AC45" s="372"/>
      <c r="AD45" s="372"/>
    </row>
    <row r="46" spans="4:30">
      <c r="D46" s="372"/>
      <c r="E46" s="372"/>
      <c r="F46" s="372"/>
      <c r="G46" s="372"/>
      <c r="H46" s="372"/>
      <c r="I46" s="372"/>
      <c r="J46" s="372"/>
      <c r="K46" s="372"/>
      <c r="L46" s="372"/>
      <c r="M46" s="372"/>
      <c r="N46" s="372"/>
      <c r="O46" s="372"/>
      <c r="P46" s="372"/>
      <c r="Q46" s="372"/>
      <c r="R46" s="372"/>
      <c r="S46" s="372"/>
      <c r="T46" s="372"/>
      <c r="U46" s="372"/>
      <c r="V46" s="372"/>
      <c r="W46" s="372"/>
      <c r="X46" s="372"/>
      <c r="Y46" s="372"/>
      <c r="Z46" s="372"/>
      <c r="AA46" s="372"/>
      <c r="AB46" s="372"/>
      <c r="AC46" s="372"/>
      <c r="AD46" s="372"/>
    </row>
  </sheetData>
  <mergeCells count="2">
    <mergeCell ref="B2:C2"/>
    <mergeCell ref="B12:C12"/>
  </mergeCells>
  <hyperlinks>
    <hyperlink ref="C4" location="'Población en pobreza_IPM'!A1" display="'Población en pobreza_IPM'!A1" xr:uid="{00000000-0004-0000-2600-000000000000}"/>
    <hyperlink ref="C17" r:id="rId1" xr:uid="{00000000-0004-0000-2600-000001000000}"/>
  </hyperlinks>
  <pageMargins left="0.7" right="0.7" top="0.75" bottom="0.75" header="0.3" footer="0.3"/>
  <pageSetup paperSize="9" orientation="portrait" horizontalDpi="0" verticalDpi="0"/>
  <drawing r:id="rId2"/>
  <extLst>
    <ext xmlns:mx="http://schemas.microsoft.com/office/mac/excel/2008/main" uri="{64002731-A6B0-56B0-2670-7721B7C09600}">
      <mx:PLV Mode="0" OnePage="0" WScale="0"/>
    </ext>
  </extLst>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4" tint="0.79998168889431442"/>
  </sheetPr>
  <dimension ref="A1:T28"/>
  <sheetViews>
    <sheetView workbookViewId="0">
      <selection sqref="A1:XFD1048576"/>
    </sheetView>
  </sheetViews>
  <sheetFormatPr defaultColWidth="10.85546875" defaultRowHeight="15"/>
  <cols>
    <col min="1" max="1" width="5" style="372" customWidth="1"/>
    <col min="2" max="2" width="9.140625" style="372" customWidth="1"/>
    <col min="3" max="3" width="20.140625" style="372" customWidth="1"/>
    <col min="4" max="4" width="15.7109375" style="372" customWidth="1"/>
    <col min="5" max="5" width="23.42578125" style="372" customWidth="1"/>
    <col min="6" max="12" width="12.42578125" style="372" customWidth="1"/>
    <col min="13" max="13" width="10.85546875" style="372" customWidth="1"/>
    <col min="14" max="15" width="12.28515625" style="372" customWidth="1"/>
    <col min="16" max="16" width="11" style="372" customWidth="1"/>
    <col min="17" max="20" width="12.28515625" style="372" customWidth="1"/>
    <col min="21" max="21" width="16.28515625" style="372" customWidth="1"/>
    <col min="22" max="16384" width="10.85546875" style="372"/>
  </cols>
  <sheetData>
    <row r="1" spans="1:20" s="387" customFormat="1" ht="18.75">
      <c r="A1" s="402">
        <v>19</v>
      </c>
      <c r="B1" s="387" t="str">
        <f>+[1]Indice!B24</f>
        <v>Coeficiente de Gini</v>
      </c>
      <c r="L1" s="401" t="s">
        <v>19</v>
      </c>
    </row>
    <row r="2" spans="1:20" s="387" customFormat="1" ht="21">
      <c r="A2" s="402"/>
      <c r="F2" s="387" t="s">
        <v>463</v>
      </c>
      <c r="H2" s="401"/>
      <c r="N2" s="387" t="s">
        <v>464</v>
      </c>
      <c r="P2" s="401"/>
    </row>
    <row r="3" spans="1:20" s="387" customFormat="1" ht="18.75">
      <c r="A3" s="386"/>
      <c r="F3" s="489" t="s">
        <v>0</v>
      </c>
      <c r="G3" s="491" t="s">
        <v>175</v>
      </c>
      <c r="H3" s="491"/>
      <c r="I3" s="491"/>
      <c r="J3" s="491"/>
      <c r="K3" s="491"/>
      <c r="L3" s="492"/>
      <c r="N3" s="489" t="s">
        <v>0</v>
      </c>
      <c r="O3" s="491" t="s">
        <v>175</v>
      </c>
      <c r="P3" s="491"/>
      <c r="Q3" s="491"/>
      <c r="R3" s="491"/>
      <c r="S3" s="491"/>
      <c r="T3" s="492"/>
    </row>
    <row r="4" spans="1:20" ht="30">
      <c r="B4" s="1" t="s">
        <v>0</v>
      </c>
      <c r="C4" s="455" t="s">
        <v>71</v>
      </c>
      <c r="D4" s="350"/>
      <c r="E4" s="350"/>
      <c r="F4" s="490"/>
      <c r="G4" s="457" t="s">
        <v>23</v>
      </c>
      <c r="H4" s="457" t="s">
        <v>24</v>
      </c>
      <c r="I4" s="457" t="s">
        <v>25</v>
      </c>
      <c r="J4" s="457" t="s">
        <v>26</v>
      </c>
      <c r="K4" s="457" t="s">
        <v>28</v>
      </c>
      <c r="L4" s="459" t="s">
        <v>27</v>
      </c>
      <c r="N4" s="490"/>
      <c r="O4" s="457" t="s">
        <v>23</v>
      </c>
      <c r="P4" s="457" t="s">
        <v>24</v>
      </c>
      <c r="Q4" s="457" t="s">
        <v>25</v>
      </c>
      <c r="R4" s="457" t="s">
        <v>26</v>
      </c>
      <c r="S4" s="457" t="s">
        <v>28</v>
      </c>
      <c r="T4" s="459" t="s">
        <v>27</v>
      </c>
    </row>
    <row r="5" spans="1:20">
      <c r="B5" s="389">
        <v>2011</v>
      </c>
      <c r="C5" s="473">
        <v>0.51496215000000001</v>
      </c>
      <c r="D5" s="406"/>
      <c r="E5" s="406"/>
      <c r="F5" s="388">
        <v>2010</v>
      </c>
      <c r="G5" s="474">
        <v>0.48630952</v>
      </c>
      <c r="H5" s="474">
        <v>0.51988265</v>
      </c>
      <c r="I5" s="474">
        <v>0.50115226000000002</v>
      </c>
      <c r="J5" s="474">
        <v>0.54331576000000004</v>
      </c>
      <c r="K5" s="474">
        <v>0.48171641999999998</v>
      </c>
      <c r="L5" s="475">
        <v>0.51906743</v>
      </c>
      <c r="N5" s="388">
        <v>2010</v>
      </c>
      <c r="O5" s="474">
        <v>0.48621098000000001</v>
      </c>
      <c r="P5" s="474">
        <v>0.53520292000000003</v>
      </c>
      <c r="Q5" s="474">
        <v>0.49905792999999998</v>
      </c>
      <c r="R5" s="474">
        <v>0.55530581000000001</v>
      </c>
      <c r="S5" s="474">
        <v>0.48846817999999997</v>
      </c>
      <c r="T5" s="475">
        <v>0.52693825000000005</v>
      </c>
    </row>
    <row r="6" spans="1:20">
      <c r="B6" s="389">
        <v>2012</v>
      </c>
      <c r="C6" s="473">
        <v>0.51544875000000001</v>
      </c>
      <c r="D6" s="406"/>
      <c r="E6" s="406"/>
      <c r="F6" s="389">
        <v>2011</v>
      </c>
      <c r="G6" s="476">
        <v>0.48971721000000001</v>
      </c>
      <c r="H6" s="476">
        <v>0.51480101</v>
      </c>
      <c r="I6" s="476">
        <v>0.50730997</v>
      </c>
      <c r="J6" s="476">
        <v>0.53706036000000001</v>
      </c>
      <c r="K6" s="476">
        <v>0.50583257000000004</v>
      </c>
      <c r="L6" s="473">
        <v>0.50635436</v>
      </c>
      <c r="N6" s="389">
        <v>2011</v>
      </c>
      <c r="O6" s="476">
        <v>0.49705284999999999</v>
      </c>
      <c r="P6" s="476">
        <v>0.52137228000000002</v>
      </c>
      <c r="Q6" s="476">
        <v>0.49649073999999999</v>
      </c>
      <c r="R6" s="476">
        <v>0.54871320000000001</v>
      </c>
      <c r="S6" s="476">
        <v>0.51988752999999999</v>
      </c>
      <c r="T6" s="473">
        <v>0.51258862999999999</v>
      </c>
    </row>
    <row r="7" spans="1:20">
      <c r="B7" s="389">
        <v>2013</v>
      </c>
      <c r="C7" s="473">
        <v>0.52243001</v>
      </c>
      <c r="D7" s="406"/>
      <c r="E7" s="406"/>
      <c r="F7" s="389">
        <v>2012</v>
      </c>
      <c r="G7" s="476">
        <v>0.49832222999999998</v>
      </c>
      <c r="H7" s="476">
        <v>0.52115250000000002</v>
      </c>
      <c r="I7" s="476">
        <v>0.49663789000000003</v>
      </c>
      <c r="J7" s="476">
        <v>0.52509307000000005</v>
      </c>
      <c r="K7" s="476">
        <v>0.46855205</v>
      </c>
      <c r="L7" s="473">
        <v>0.49105033999999997</v>
      </c>
      <c r="N7" s="389">
        <v>2012</v>
      </c>
      <c r="O7" s="476">
        <v>0.50381211000000004</v>
      </c>
      <c r="P7" s="476">
        <v>0.5280378</v>
      </c>
      <c r="Q7" s="476">
        <v>0.49503391000000002</v>
      </c>
      <c r="R7" s="476">
        <v>0.51961095000000002</v>
      </c>
      <c r="S7" s="476">
        <v>0.47310651999999997</v>
      </c>
      <c r="T7" s="473">
        <v>0.49565223000000003</v>
      </c>
    </row>
    <row r="8" spans="1:20">
      <c r="B8" s="389">
        <v>2014</v>
      </c>
      <c r="C8" s="473">
        <v>0.51648859000000003</v>
      </c>
      <c r="D8" s="406"/>
      <c r="E8" s="406"/>
      <c r="F8" s="389">
        <v>2013</v>
      </c>
      <c r="G8" s="476">
        <v>0.50629360000000001</v>
      </c>
      <c r="H8" s="476">
        <v>0.51043822999999999</v>
      </c>
      <c r="I8" s="476">
        <v>0.50759849000000001</v>
      </c>
      <c r="J8" s="476">
        <v>0.54295601000000004</v>
      </c>
      <c r="K8" s="476">
        <v>0.47793412000000002</v>
      </c>
      <c r="L8" s="473">
        <v>0.50139623</v>
      </c>
      <c r="N8" s="389">
        <v>2013</v>
      </c>
      <c r="O8" s="476">
        <v>0.50813554999999999</v>
      </c>
      <c r="P8" s="476">
        <v>0.51442699000000003</v>
      </c>
      <c r="Q8" s="476">
        <v>0.50483210000000001</v>
      </c>
      <c r="R8" s="476">
        <v>0.54430398999999996</v>
      </c>
      <c r="S8" s="476">
        <v>0.49307725000000002</v>
      </c>
      <c r="T8" s="473">
        <v>0.50116342999999997</v>
      </c>
    </row>
    <row r="9" spans="1:20">
      <c r="B9" s="389">
        <v>2015</v>
      </c>
      <c r="C9" s="473">
        <v>0.51592590000000005</v>
      </c>
      <c r="D9" s="406"/>
      <c r="E9" s="406"/>
      <c r="F9" s="389">
        <v>2014</v>
      </c>
      <c r="G9" s="476">
        <v>0.49525458</v>
      </c>
      <c r="H9" s="476">
        <v>0.50143676999999998</v>
      </c>
      <c r="I9" s="476">
        <v>0.48087553</v>
      </c>
      <c r="J9" s="476">
        <v>0.53795320999999996</v>
      </c>
      <c r="K9" s="476">
        <v>0.43875628999999999</v>
      </c>
      <c r="L9" s="473">
        <v>0.52028525999999997</v>
      </c>
      <c r="N9" s="389">
        <v>2014</v>
      </c>
      <c r="O9" s="476">
        <v>0.50309800999999998</v>
      </c>
      <c r="P9" s="476">
        <v>0.51178603</v>
      </c>
      <c r="Q9" s="476">
        <v>0.47620674000000002</v>
      </c>
      <c r="R9" s="476">
        <v>0.54452137</v>
      </c>
      <c r="S9" s="476">
        <v>0.44643253999999999</v>
      </c>
      <c r="T9" s="473">
        <v>0.51293356000000001</v>
      </c>
    </row>
    <row r="10" spans="1:20">
      <c r="B10" s="389">
        <v>2016</v>
      </c>
      <c r="C10" s="473">
        <v>0.52117924000000004</v>
      </c>
      <c r="D10" s="406"/>
      <c r="E10" s="406"/>
      <c r="F10" s="389">
        <v>2015</v>
      </c>
      <c r="G10" s="476">
        <v>0.49235891999999998</v>
      </c>
      <c r="H10" s="476">
        <v>0.50797590999999997</v>
      </c>
      <c r="I10" s="476">
        <v>0.49741741</v>
      </c>
      <c r="J10" s="476">
        <v>0.53446494</v>
      </c>
      <c r="K10" s="476">
        <v>0.48644143000000001</v>
      </c>
      <c r="L10" s="473">
        <v>0.51240600999999997</v>
      </c>
      <c r="N10" s="389">
        <v>2015</v>
      </c>
      <c r="O10" s="476">
        <v>0.50165022999999997</v>
      </c>
      <c r="P10" s="476">
        <v>0.51412530999999995</v>
      </c>
      <c r="Q10" s="476">
        <v>0.50198726000000005</v>
      </c>
      <c r="R10" s="476">
        <v>0.53270181999999999</v>
      </c>
      <c r="S10" s="476">
        <v>0.49361885999999999</v>
      </c>
      <c r="T10" s="473">
        <v>0.51106004999999999</v>
      </c>
    </row>
    <row r="11" spans="1:20">
      <c r="B11" s="390">
        <v>2017</v>
      </c>
      <c r="C11" s="477">
        <v>0.51384432999999996</v>
      </c>
      <c r="D11" s="406"/>
      <c r="E11" s="406"/>
      <c r="F11" s="389">
        <v>2016</v>
      </c>
      <c r="G11" s="476">
        <v>0.49955337</v>
      </c>
      <c r="H11" s="476">
        <v>0.49216608000000001</v>
      </c>
      <c r="I11" s="476">
        <v>0.51255954000000004</v>
      </c>
      <c r="J11" s="476">
        <v>0.52281606000000003</v>
      </c>
      <c r="K11" s="476">
        <v>0.49634602</v>
      </c>
      <c r="L11" s="473">
        <v>0.51622491000000004</v>
      </c>
      <c r="N11" s="389">
        <v>2016</v>
      </c>
      <c r="O11" s="476">
        <v>0.50548048999999995</v>
      </c>
      <c r="P11" s="476">
        <v>0.50623167999999996</v>
      </c>
      <c r="Q11" s="476">
        <v>0.51387583000000003</v>
      </c>
      <c r="R11" s="476">
        <v>0.52868839000000001</v>
      </c>
      <c r="S11" s="476">
        <v>0.49664913999999999</v>
      </c>
      <c r="T11" s="473">
        <v>0.52864657999999998</v>
      </c>
    </row>
    <row r="12" spans="1:20">
      <c r="B12" s="478"/>
      <c r="C12" s="391"/>
      <c r="D12" s="391"/>
      <c r="E12" s="397"/>
      <c r="F12" s="390">
        <v>2017</v>
      </c>
      <c r="G12" s="479">
        <v>0.50124042999999996</v>
      </c>
      <c r="H12" s="479">
        <v>0.48742342</v>
      </c>
      <c r="I12" s="479">
        <v>0.51185422999999997</v>
      </c>
      <c r="J12" s="479">
        <v>0.51596916000000004</v>
      </c>
      <c r="K12" s="479">
        <v>0.46356048</v>
      </c>
      <c r="L12" s="477">
        <v>0.50796602000000002</v>
      </c>
      <c r="N12" s="390">
        <v>2017</v>
      </c>
      <c r="O12" s="479">
        <v>0.50191132000000005</v>
      </c>
      <c r="P12" s="479">
        <v>0.48470015</v>
      </c>
      <c r="Q12" s="479">
        <v>0.52338653999999996</v>
      </c>
      <c r="R12" s="479">
        <v>0.50311576000000002</v>
      </c>
      <c r="S12" s="479">
        <v>0.47259320999999999</v>
      </c>
      <c r="T12" s="477">
        <v>0.50257348999999996</v>
      </c>
    </row>
    <row r="13" spans="1:20">
      <c r="B13" s="391" t="s">
        <v>205</v>
      </c>
      <c r="F13" s="478" t="s">
        <v>465</v>
      </c>
      <c r="G13" s="393"/>
      <c r="H13" s="393"/>
      <c r="I13" s="393"/>
      <c r="J13" s="393"/>
      <c r="K13" s="393"/>
      <c r="L13" s="393"/>
      <c r="N13" s="478" t="s">
        <v>466</v>
      </c>
    </row>
    <row r="14" spans="1:20" ht="12.75" customHeight="1">
      <c r="B14" s="391"/>
      <c r="F14" s="391" t="s">
        <v>467</v>
      </c>
      <c r="G14" s="393"/>
      <c r="H14" s="393"/>
      <c r="I14" s="393"/>
      <c r="J14" s="393"/>
      <c r="K14" s="393"/>
      <c r="L14" s="393"/>
      <c r="N14" s="391" t="s">
        <v>467</v>
      </c>
    </row>
    <row r="15" spans="1:20" s="393" customFormat="1">
      <c r="B15" s="372"/>
      <c r="C15" s="372"/>
      <c r="D15" s="372"/>
      <c r="E15" s="372"/>
      <c r="G15" s="372"/>
      <c r="H15" s="372"/>
      <c r="I15" s="372"/>
      <c r="J15" s="372"/>
      <c r="K15" s="372"/>
      <c r="L15" s="372"/>
      <c r="O15" s="372"/>
      <c r="P15" s="372"/>
      <c r="Q15" s="372"/>
      <c r="R15" s="372"/>
      <c r="S15" s="372"/>
      <c r="T15" s="372"/>
    </row>
    <row r="16" spans="1:20" s="393" customFormat="1" ht="13.5" customHeight="1">
      <c r="B16" s="502" t="s">
        <v>29</v>
      </c>
      <c r="C16" s="502"/>
      <c r="D16" s="502"/>
      <c r="E16" s="502"/>
      <c r="F16" s="502"/>
      <c r="G16" s="502"/>
      <c r="H16" s="502"/>
      <c r="I16" s="502"/>
      <c r="J16" s="502"/>
      <c r="K16" s="502"/>
    </row>
    <row r="17" spans="2:12" s="393" customFormat="1" ht="12.75">
      <c r="B17" s="502"/>
      <c r="C17" s="502"/>
      <c r="D17" s="502"/>
      <c r="E17" s="502"/>
      <c r="F17" s="502"/>
      <c r="G17" s="502"/>
      <c r="H17" s="502"/>
      <c r="I17" s="502"/>
      <c r="J17" s="502"/>
      <c r="K17" s="502"/>
    </row>
    <row r="18" spans="2:12">
      <c r="B18" s="461"/>
      <c r="C18" s="461"/>
      <c r="D18" s="461"/>
      <c r="E18" s="461"/>
      <c r="F18" s="461"/>
      <c r="G18" s="461"/>
      <c r="H18" s="461"/>
      <c r="I18" s="461"/>
      <c r="J18" s="461"/>
      <c r="K18" s="461"/>
      <c r="L18" s="393"/>
    </row>
    <row r="19" spans="2:12" ht="15.75">
      <c r="B19" s="392" t="s">
        <v>1</v>
      </c>
      <c r="C19" s="392"/>
      <c r="D19" s="392"/>
    </row>
    <row r="20" spans="2:12">
      <c r="B20" s="517" t="s">
        <v>468</v>
      </c>
      <c r="C20" s="494"/>
      <c r="D20" s="494"/>
      <c r="E20" s="494"/>
      <c r="F20" s="494"/>
      <c r="G20" s="494"/>
      <c r="H20" s="494"/>
      <c r="I20" s="494"/>
      <c r="J20" s="494"/>
      <c r="K20" s="495"/>
    </row>
    <row r="21" spans="2:12">
      <c r="B21" s="496"/>
      <c r="C21" s="497"/>
      <c r="D21" s="497"/>
      <c r="E21" s="497"/>
      <c r="F21" s="497"/>
      <c r="G21" s="497"/>
      <c r="H21" s="497"/>
      <c r="I21" s="497"/>
      <c r="J21" s="497"/>
      <c r="K21" s="498"/>
    </row>
    <row r="22" spans="2:12">
      <c r="B22" s="496"/>
      <c r="C22" s="497"/>
      <c r="D22" s="497"/>
      <c r="E22" s="497"/>
      <c r="F22" s="497"/>
      <c r="G22" s="497"/>
      <c r="H22" s="497"/>
      <c r="I22" s="497"/>
      <c r="J22" s="497"/>
      <c r="K22" s="498"/>
    </row>
    <row r="23" spans="2:12">
      <c r="B23" s="496"/>
      <c r="C23" s="497"/>
      <c r="D23" s="497"/>
      <c r="E23" s="497"/>
      <c r="F23" s="497"/>
      <c r="G23" s="497"/>
      <c r="H23" s="497"/>
      <c r="I23" s="497"/>
      <c r="J23" s="497"/>
      <c r="K23" s="498"/>
    </row>
    <row r="24" spans="2:12">
      <c r="B24" s="496"/>
      <c r="C24" s="497"/>
      <c r="D24" s="497"/>
      <c r="E24" s="497"/>
      <c r="F24" s="497"/>
      <c r="G24" s="497"/>
      <c r="H24" s="497"/>
      <c r="I24" s="497"/>
      <c r="J24" s="497"/>
      <c r="K24" s="498"/>
    </row>
    <row r="25" spans="2:12">
      <c r="B25" s="496"/>
      <c r="C25" s="497"/>
      <c r="D25" s="497"/>
      <c r="E25" s="497"/>
      <c r="F25" s="497"/>
      <c r="G25" s="497"/>
      <c r="H25" s="497"/>
      <c r="I25" s="497"/>
      <c r="J25" s="497"/>
      <c r="K25" s="498"/>
    </row>
    <row r="26" spans="2:12">
      <c r="B26" s="496"/>
      <c r="C26" s="497"/>
      <c r="D26" s="497"/>
      <c r="E26" s="497"/>
      <c r="F26" s="497"/>
      <c r="G26" s="497"/>
      <c r="H26" s="497"/>
      <c r="I26" s="497"/>
      <c r="J26" s="497"/>
      <c r="K26" s="498"/>
    </row>
    <row r="27" spans="2:12">
      <c r="B27" s="496"/>
      <c r="C27" s="497"/>
      <c r="D27" s="497"/>
      <c r="E27" s="497"/>
      <c r="F27" s="497"/>
      <c r="G27" s="497"/>
      <c r="H27" s="497"/>
      <c r="I27" s="497"/>
      <c r="J27" s="497"/>
      <c r="K27" s="498"/>
    </row>
    <row r="28" spans="2:12">
      <c r="B28" s="499"/>
      <c r="C28" s="500"/>
      <c r="D28" s="500"/>
      <c r="E28" s="500"/>
      <c r="F28" s="500"/>
      <c r="G28" s="500"/>
      <c r="H28" s="500"/>
      <c r="I28" s="500"/>
      <c r="J28" s="500"/>
      <c r="K28" s="501"/>
    </row>
  </sheetData>
  <mergeCells count="6">
    <mergeCell ref="O3:T3"/>
    <mergeCell ref="B16:K17"/>
    <mergeCell ref="B20:K28"/>
    <mergeCell ref="F3:F4"/>
    <mergeCell ref="G3:L3"/>
    <mergeCell ref="N3:N4"/>
  </mergeCells>
  <hyperlinks>
    <hyperlink ref="A1" location="Indice!A1" display="Indice!A1" xr:uid="{00000000-0004-0000-2700-000000000000}"/>
    <hyperlink ref="L1" location="'Ficha_Coeficiente de Gini'!A1" display="ficha técnica" xr:uid="{00000000-0004-0000-27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theme="4" tint="0.59999389629810485"/>
  </sheetPr>
  <dimension ref="A1:AD46"/>
  <sheetViews>
    <sheetView workbookViewId="0">
      <selection activeCell="B10" sqref="B10:C18"/>
    </sheetView>
  </sheetViews>
  <sheetFormatPr defaultColWidth="10.85546875" defaultRowHeight="15"/>
  <cols>
    <col min="1" max="1" width="4.42578125" style="372" customWidth="1"/>
    <col min="2" max="2" width="34.28515625" style="371" customWidth="1"/>
    <col min="3" max="3" width="90.7109375" style="371" customWidth="1"/>
    <col min="4" max="4" width="46.85546875" style="371" customWidth="1"/>
    <col min="5" max="16384" width="10.85546875" style="371"/>
  </cols>
  <sheetData>
    <row r="1" spans="2:30">
      <c r="D1" s="372"/>
      <c r="E1" s="372"/>
      <c r="F1" s="372"/>
      <c r="G1" s="372"/>
      <c r="H1" s="372"/>
      <c r="I1" s="372"/>
      <c r="J1" s="372"/>
      <c r="K1" s="372"/>
      <c r="L1" s="372"/>
      <c r="M1" s="372"/>
      <c r="N1" s="372"/>
      <c r="O1" s="372"/>
      <c r="P1" s="372"/>
      <c r="Q1" s="372"/>
      <c r="R1" s="372"/>
      <c r="S1" s="372"/>
      <c r="T1" s="372"/>
      <c r="U1" s="372"/>
      <c r="V1" s="372"/>
      <c r="W1" s="372"/>
      <c r="X1" s="372"/>
      <c r="Y1" s="372"/>
      <c r="Z1" s="372"/>
      <c r="AA1" s="372"/>
      <c r="AB1" s="372"/>
      <c r="AC1" s="372"/>
      <c r="AD1" s="372"/>
    </row>
    <row r="2" spans="2:30">
      <c r="B2" s="505" t="s">
        <v>2</v>
      </c>
      <c r="C2" s="505"/>
      <c r="D2" s="385"/>
      <c r="E2" s="372"/>
      <c r="F2" s="372"/>
      <c r="G2" s="372"/>
      <c r="H2" s="372"/>
      <c r="I2" s="372"/>
      <c r="J2" s="372"/>
      <c r="K2" s="372"/>
      <c r="L2" s="372"/>
      <c r="M2" s="372"/>
      <c r="N2" s="372"/>
      <c r="O2" s="372"/>
      <c r="P2" s="372"/>
      <c r="Q2" s="372"/>
      <c r="R2" s="372"/>
      <c r="S2" s="372"/>
      <c r="T2" s="372"/>
      <c r="U2" s="372"/>
      <c r="V2" s="372"/>
      <c r="W2" s="372"/>
      <c r="X2" s="372"/>
      <c r="Y2" s="372"/>
      <c r="Z2" s="372"/>
      <c r="AA2" s="372"/>
      <c r="AB2" s="372"/>
      <c r="AC2" s="372"/>
      <c r="AD2" s="372"/>
    </row>
    <row r="3" spans="2:30" ht="9.75" customHeight="1">
      <c r="B3" s="379"/>
      <c r="C3" s="380"/>
      <c r="D3" s="372"/>
      <c r="E3" s="372"/>
      <c r="F3" s="372"/>
      <c r="G3" s="372"/>
      <c r="H3" s="372"/>
      <c r="I3" s="372"/>
      <c r="J3" s="372"/>
      <c r="K3" s="372"/>
      <c r="L3" s="372"/>
      <c r="M3" s="372"/>
      <c r="N3" s="372"/>
      <c r="O3" s="372"/>
      <c r="P3" s="372"/>
      <c r="Q3" s="372"/>
      <c r="R3" s="372"/>
      <c r="S3" s="372"/>
      <c r="T3" s="372"/>
      <c r="U3" s="372"/>
      <c r="V3" s="372"/>
      <c r="W3" s="372"/>
      <c r="X3" s="372"/>
      <c r="Y3" s="372"/>
      <c r="Z3" s="372"/>
      <c r="AA3" s="372"/>
      <c r="AB3" s="372"/>
      <c r="AC3" s="372"/>
      <c r="AD3" s="372"/>
    </row>
    <row r="4" spans="2:30" ht="20.25" customHeight="1">
      <c r="B4" s="381" t="s">
        <v>3</v>
      </c>
      <c r="C4" s="400" t="str">
        <f>+'[1]Coeficiente de Gini'!B1</f>
        <v>Coeficiente de Gini</v>
      </c>
      <c r="D4" s="372"/>
      <c r="E4" s="372"/>
      <c r="F4" s="372"/>
      <c r="G4" s="372"/>
      <c r="H4" s="372"/>
      <c r="I4" s="372"/>
      <c r="J4" s="372"/>
      <c r="K4" s="372"/>
      <c r="L4" s="372"/>
      <c r="M4" s="372"/>
      <c r="N4" s="372"/>
      <c r="O4" s="372"/>
      <c r="P4" s="372"/>
      <c r="Q4" s="372"/>
      <c r="R4" s="372"/>
      <c r="S4" s="372"/>
      <c r="T4" s="372"/>
      <c r="U4" s="372"/>
      <c r="V4" s="372"/>
      <c r="W4" s="372"/>
      <c r="X4" s="372"/>
      <c r="Y4" s="372"/>
      <c r="Z4" s="372"/>
      <c r="AA4" s="372"/>
      <c r="AB4" s="372"/>
      <c r="AC4" s="372"/>
      <c r="AD4" s="372"/>
    </row>
    <row r="5" spans="2:30" ht="111.75" customHeight="1">
      <c r="B5" s="381" t="s">
        <v>4</v>
      </c>
      <c r="C5" s="399" t="s">
        <v>469</v>
      </c>
      <c r="D5" s="372"/>
      <c r="E5" s="372"/>
      <c r="F5" s="372"/>
      <c r="G5" s="372"/>
      <c r="H5" s="372"/>
      <c r="I5" s="372"/>
      <c r="J5" s="372"/>
      <c r="K5" s="372"/>
      <c r="L5" s="372"/>
      <c r="M5" s="372"/>
      <c r="N5" s="372"/>
      <c r="O5" s="372"/>
      <c r="P5" s="372"/>
      <c r="Q5" s="372"/>
      <c r="R5" s="372"/>
      <c r="S5" s="372"/>
      <c r="T5" s="372"/>
      <c r="U5" s="372"/>
      <c r="V5" s="372"/>
      <c r="W5" s="372"/>
      <c r="X5" s="372"/>
      <c r="Y5" s="372"/>
      <c r="Z5" s="372"/>
      <c r="AA5" s="372"/>
      <c r="AB5" s="372"/>
      <c r="AC5" s="372"/>
      <c r="AD5" s="372"/>
    </row>
    <row r="6" spans="2:30" ht="120" customHeight="1">
      <c r="B6" s="381" t="s">
        <v>5</v>
      </c>
      <c r="C6" s="399" t="s">
        <v>470</v>
      </c>
      <c r="D6" s="480"/>
      <c r="E6" s="372"/>
      <c r="F6" s="372"/>
      <c r="G6" s="372"/>
      <c r="H6" s="372"/>
      <c r="I6" s="372"/>
      <c r="J6" s="372"/>
      <c r="K6" s="372"/>
      <c r="L6" s="372"/>
      <c r="M6" s="372"/>
      <c r="N6" s="372"/>
      <c r="O6" s="372"/>
      <c r="P6" s="372"/>
      <c r="Q6" s="372"/>
      <c r="R6" s="372"/>
      <c r="S6" s="372"/>
      <c r="T6" s="372"/>
      <c r="U6" s="372"/>
      <c r="V6" s="372"/>
      <c r="W6" s="372"/>
      <c r="X6" s="372"/>
      <c r="Y6" s="372"/>
      <c r="Z6" s="372"/>
      <c r="AA6" s="372"/>
      <c r="AB6" s="372"/>
      <c r="AC6" s="372"/>
      <c r="AD6" s="372"/>
    </row>
    <row r="7" spans="2:30">
      <c r="B7" s="381" t="s">
        <v>6</v>
      </c>
      <c r="C7" s="376" t="s">
        <v>206</v>
      </c>
      <c r="D7" s="372"/>
      <c r="E7" s="372"/>
      <c r="F7" s="372"/>
      <c r="G7" s="372"/>
      <c r="H7" s="372"/>
      <c r="I7" s="372"/>
      <c r="J7" s="372"/>
      <c r="K7" s="372"/>
      <c r="L7" s="372"/>
      <c r="M7" s="372"/>
      <c r="N7" s="372"/>
      <c r="O7" s="372"/>
      <c r="P7" s="372"/>
      <c r="Q7" s="372"/>
      <c r="R7" s="372"/>
      <c r="S7" s="372"/>
      <c r="T7" s="372"/>
      <c r="U7" s="372"/>
      <c r="V7" s="372"/>
      <c r="W7" s="372"/>
      <c r="X7" s="372"/>
      <c r="Y7" s="372"/>
      <c r="Z7" s="372"/>
      <c r="AA7" s="372"/>
      <c r="AB7" s="372"/>
      <c r="AC7" s="372"/>
      <c r="AD7" s="372"/>
    </row>
    <row r="8" spans="2:30">
      <c r="B8" s="381" t="s">
        <v>7</v>
      </c>
      <c r="C8" s="376"/>
      <c r="D8" s="372"/>
      <c r="E8" s="372"/>
      <c r="F8" s="372"/>
      <c r="G8" s="372"/>
      <c r="H8" s="372"/>
      <c r="I8" s="372"/>
      <c r="J8" s="372"/>
      <c r="K8" s="372"/>
      <c r="L8" s="372"/>
      <c r="M8" s="372"/>
      <c r="N8" s="372"/>
      <c r="O8" s="372"/>
      <c r="P8" s="372"/>
      <c r="Q8" s="372"/>
      <c r="R8" s="372"/>
      <c r="S8" s="372"/>
      <c r="T8" s="372"/>
      <c r="U8" s="372"/>
      <c r="V8" s="372"/>
      <c r="W8" s="372"/>
      <c r="X8" s="372"/>
      <c r="Y8" s="372"/>
      <c r="Z8" s="372"/>
      <c r="AA8" s="372"/>
      <c r="AB8" s="372"/>
      <c r="AC8" s="372"/>
      <c r="AD8" s="372"/>
    </row>
    <row r="9" spans="2:30">
      <c r="B9" s="381" t="s">
        <v>8</v>
      </c>
      <c r="C9" s="376" t="s">
        <v>186</v>
      </c>
      <c r="D9" s="372"/>
      <c r="E9" s="372"/>
      <c r="F9" s="372"/>
      <c r="G9" s="372"/>
      <c r="H9" s="372"/>
      <c r="I9" s="372"/>
      <c r="J9" s="372"/>
      <c r="K9" s="372"/>
      <c r="L9" s="372"/>
      <c r="M9" s="372"/>
      <c r="N9" s="372"/>
      <c r="O9" s="372"/>
      <c r="P9" s="372"/>
      <c r="Q9" s="372"/>
      <c r="R9" s="372"/>
      <c r="S9" s="372"/>
      <c r="T9" s="372"/>
      <c r="U9" s="372"/>
      <c r="V9" s="372"/>
      <c r="W9" s="372"/>
      <c r="X9" s="372"/>
      <c r="Y9" s="372"/>
      <c r="Z9" s="372"/>
      <c r="AA9" s="372"/>
      <c r="AB9" s="372"/>
      <c r="AC9" s="372"/>
      <c r="AD9" s="372"/>
    </row>
    <row r="10" spans="2:30">
      <c r="B10" s="381" t="s">
        <v>346</v>
      </c>
      <c r="C10" s="376" t="s">
        <v>471</v>
      </c>
      <c r="D10" s="372"/>
      <c r="E10" s="372"/>
      <c r="F10" s="372"/>
      <c r="G10" s="372"/>
      <c r="H10" s="372"/>
      <c r="I10" s="372"/>
      <c r="J10" s="372"/>
      <c r="K10" s="372"/>
      <c r="L10" s="372"/>
      <c r="M10" s="372"/>
      <c r="N10" s="372"/>
      <c r="O10" s="372"/>
      <c r="P10" s="372"/>
      <c r="Q10" s="372"/>
      <c r="R10" s="372"/>
      <c r="S10" s="372"/>
      <c r="T10" s="372"/>
      <c r="U10" s="372"/>
      <c r="V10" s="372"/>
      <c r="W10" s="372"/>
      <c r="X10" s="372"/>
      <c r="Y10" s="372"/>
      <c r="Z10" s="372"/>
      <c r="AA10" s="372"/>
      <c r="AB10" s="372"/>
      <c r="AC10" s="372"/>
      <c r="AD10" s="372"/>
    </row>
    <row r="11" spans="2:30">
      <c r="B11" s="383" t="s">
        <v>9</v>
      </c>
      <c r="C11" s="384"/>
      <c r="D11" s="372"/>
      <c r="E11" s="372"/>
      <c r="F11" s="372"/>
      <c r="G11" s="372"/>
      <c r="H11" s="372"/>
      <c r="I11" s="372"/>
      <c r="J11" s="372"/>
      <c r="K11" s="372"/>
      <c r="L11" s="372"/>
      <c r="M11" s="372"/>
      <c r="N11" s="372"/>
      <c r="O11" s="372"/>
      <c r="P11" s="372"/>
      <c r="Q11" s="372"/>
      <c r="R11" s="372"/>
      <c r="S11" s="372"/>
      <c r="T11" s="372"/>
      <c r="U11" s="372"/>
      <c r="V11" s="372"/>
      <c r="W11" s="372"/>
      <c r="X11" s="372"/>
      <c r="Y11" s="372"/>
      <c r="Z11" s="372"/>
      <c r="AA11" s="372"/>
      <c r="AB11" s="372"/>
      <c r="AC11" s="372"/>
      <c r="AD11" s="372"/>
    </row>
    <row r="12" spans="2:30" ht="15" customHeight="1">
      <c r="B12" s="506" t="s">
        <v>10</v>
      </c>
      <c r="C12" s="507"/>
      <c r="D12" s="372"/>
      <c r="E12" s="372"/>
      <c r="F12" s="372"/>
      <c r="G12" s="372"/>
      <c r="H12" s="372"/>
      <c r="I12" s="372"/>
      <c r="J12" s="372"/>
      <c r="K12" s="372"/>
      <c r="L12" s="372"/>
      <c r="M12" s="372"/>
      <c r="N12" s="372"/>
      <c r="O12" s="372"/>
      <c r="P12" s="372"/>
      <c r="Q12" s="372"/>
      <c r="R12" s="372"/>
      <c r="S12" s="372"/>
      <c r="T12" s="372"/>
      <c r="U12" s="372"/>
      <c r="V12" s="372"/>
      <c r="W12" s="372"/>
      <c r="X12" s="372"/>
      <c r="Y12" s="372"/>
      <c r="Z12" s="372"/>
      <c r="AA12" s="372"/>
      <c r="AB12" s="372"/>
      <c r="AC12" s="372"/>
      <c r="AD12" s="372"/>
    </row>
    <row r="13" spans="2:30">
      <c r="B13" s="373" t="s">
        <v>11</v>
      </c>
      <c r="C13" s="374" t="s">
        <v>342</v>
      </c>
      <c r="D13" s="372"/>
      <c r="E13" s="372"/>
      <c r="F13" s="372"/>
      <c r="G13" s="372"/>
      <c r="H13" s="372"/>
      <c r="I13" s="372"/>
      <c r="J13" s="372"/>
      <c r="K13" s="372"/>
      <c r="L13" s="372"/>
      <c r="M13" s="372"/>
      <c r="N13" s="372"/>
      <c r="O13" s="372"/>
      <c r="P13" s="372"/>
      <c r="Q13" s="372"/>
      <c r="R13" s="372"/>
      <c r="S13" s="372"/>
      <c r="T13" s="372"/>
      <c r="U13" s="372"/>
      <c r="V13" s="372"/>
      <c r="W13" s="372"/>
      <c r="X13" s="372"/>
      <c r="Y13" s="372"/>
      <c r="Z13" s="372"/>
      <c r="AA13" s="372"/>
      <c r="AB13" s="372"/>
      <c r="AC13" s="372"/>
      <c r="AD13" s="372"/>
    </row>
    <row r="14" spans="2:30">
      <c r="B14" s="375" t="s">
        <v>12</v>
      </c>
      <c r="C14" s="376" t="s">
        <v>343</v>
      </c>
      <c r="D14" s="372"/>
      <c r="E14" s="372"/>
      <c r="F14" s="372"/>
      <c r="G14" s="372"/>
      <c r="H14" s="372"/>
      <c r="I14" s="372"/>
      <c r="J14" s="372"/>
      <c r="K14" s="372"/>
      <c r="L14" s="372"/>
      <c r="M14" s="372"/>
      <c r="N14" s="372"/>
      <c r="O14" s="372"/>
      <c r="P14" s="372"/>
      <c r="Q14" s="372"/>
      <c r="R14" s="372"/>
      <c r="S14" s="372"/>
      <c r="T14" s="372"/>
      <c r="U14" s="372"/>
      <c r="V14" s="372"/>
      <c r="W14" s="372"/>
      <c r="X14" s="372"/>
      <c r="Y14" s="372"/>
      <c r="Z14" s="372"/>
      <c r="AA14" s="372"/>
      <c r="AB14" s="372"/>
      <c r="AC14" s="372"/>
      <c r="AD14" s="372"/>
    </row>
    <row r="15" spans="2:30">
      <c r="B15" s="375" t="s">
        <v>13</v>
      </c>
      <c r="C15" s="376" t="s">
        <v>18</v>
      </c>
      <c r="D15" s="372"/>
      <c r="E15" s="372"/>
      <c r="F15" s="372"/>
      <c r="G15" s="372"/>
      <c r="H15" s="372"/>
      <c r="I15" s="372"/>
      <c r="J15" s="372"/>
      <c r="K15" s="372"/>
      <c r="L15" s="372"/>
      <c r="M15" s="372"/>
      <c r="N15" s="372"/>
      <c r="O15" s="372"/>
      <c r="P15" s="372"/>
      <c r="Q15" s="372"/>
      <c r="R15" s="372"/>
      <c r="S15" s="372"/>
      <c r="T15" s="372"/>
      <c r="U15" s="372"/>
      <c r="V15" s="372"/>
      <c r="W15" s="372"/>
      <c r="X15" s="372"/>
      <c r="Y15" s="372"/>
      <c r="Z15" s="372"/>
      <c r="AA15" s="372"/>
      <c r="AB15" s="372"/>
      <c r="AC15" s="372"/>
      <c r="AD15" s="372"/>
    </row>
    <row r="16" spans="2:30">
      <c r="B16" s="375" t="s">
        <v>14</v>
      </c>
      <c r="C16" s="404">
        <v>22809280</v>
      </c>
      <c r="D16" s="372"/>
      <c r="E16" s="372"/>
      <c r="F16" s="372"/>
      <c r="G16" s="372"/>
      <c r="H16" s="372"/>
      <c r="I16" s="372"/>
      <c r="J16" s="372"/>
      <c r="K16" s="372"/>
      <c r="L16" s="372"/>
      <c r="M16" s="372"/>
      <c r="N16" s="372"/>
      <c r="O16" s="372"/>
      <c r="P16" s="372"/>
      <c r="Q16" s="372"/>
      <c r="R16" s="372"/>
      <c r="S16" s="372"/>
      <c r="T16" s="372"/>
      <c r="U16" s="372"/>
      <c r="V16" s="372"/>
      <c r="W16" s="372"/>
      <c r="X16" s="372"/>
      <c r="Y16" s="372"/>
      <c r="Z16" s="372"/>
      <c r="AA16" s="372"/>
      <c r="AB16" s="372"/>
      <c r="AC16" s="372"/>
      <c r="AD16" s="372"/>
    </row>
    <row r="17" spans="2:30">
      <c r="B17" s="377" t="s">
        <v>15</v>
      </c>
      <c r="C17" s="378" t="s">
        <v>344</v>
      </c>
      <c r="D17" s="372"/>
      <c r="E17" s="372"/>
      <c r="F17" s="372"/>
      <c r="G17" s="372"/>
      <c r="H17" s="372"/>
      <c r="I17" s="372"/>
      <c r="J17" s="372"/>
      <c r="K17" s="372"/>
      <c r="L17" s="372"/>
      <c r="M17" s="372"/>
      <c r="N17" s="372"/>
      <c r="O17" s="372"/>
      <c r="P17" s="372"/>
      <c r="Q17" s="372"/>
      <c r="R17" s="372"/>
      <c r="S17" s="372"/>
      <c r="T17" s="372"/>
      <c r="U17" s="372"/>
      <c r="V17" s="372"/>
      <c r="W17" s="372"/>
      <c r="X17" s="372"/>
      <c r="Y17" s="372"/>
      <c r="Z17" s="372"/>
      <c r="AA17" s="372"/>
      <c r="AB17" s="372"/>
      <c r="AC17" s="372"/>
      <c r="AD17" s="372"/>
    </row>
    <row r="18" spans="2:30" s="372" customFormat="1"/>
    <row r="19" spans="2:30" s="372" customFormat="1"/>
    <row r="20" spans="2:30" s="372" customFormat="1"/>
    <row r="21" spans="2:30" s="372" customFormat="1"/>
    <row r="22" spans="2:30" s="372" customFormat="1"/>
    <row r="23" spans="2:30" s="372" customFormat="1"/>
    <row r="24" spans="2:30" s="372" customFormat="1"/>
    <row r="25" spans="2:30" s="372" customFormat="1"/>
    <row r="26" spans="2:30" s="372" customFormat="1"/>
    <row r="27" spans="2:30" s="372" customFormat="1"/>
    <row r="28" spans="2:30" s="372" customFormat="1"/>
    <row r="29" spans="2:30" s="372" customFormat="1"/>
    <row r="30" spans="2:30" s="372" customFormat="1"/>
    <row r="31" spans="2:30" s="372" customFormat="1"/>
    <row r="32" spans="2:30" s="372" customFormat="1"/>
    <row r="33" spans="4:30" s="372" customFormat="1"/>
    <row r="34" spans="4:30" s="372" customFormat="1"/>
    <row r="35" spans="4:30" s="372" customFormat="1"/>
    <row r="36" spans="4:30" s="372" customFormat="1"/>
    <row r="37" spans="4:30" s="372" customFormat="1"/>
    <row r="38" spans="4:30" s="372" customFormat="1"/>
    <row r="39" spans="4:30" s="372" customFormat="1"/>
    <row r="40" spans="4:30" s="372" customFormat="1"/>
    <row r="41" spans="4:30" s="372" customFormat="1"/>
    <row r="42" spans="4:30" s="372" customFormat="1"/>
    <row r="43" spans="4:30">
      <c r="D43" s="372"/>
      <c r="E43" s="372"/>
      <c r="F43" s="372"/>
      <c r="G43" s="372"/>
      <c r="H43" s="372"/>
      <c r="I43" s="372"/>
      <c r="J43" s="372"/>
      <c r="K43" s="372"/>
      <c r="L43" s="372"/>
      <c r="M43" s="372"/>
      <c r="N43" s="372"/>
      <c r="O43" s="372"/>
      <c r="P43" s="372"/>
      <c r="Q43" s="372"/>
      <c r="R43" s="372"/>
      <c r="S43" s="372"/>
      <c r="T43" s="372"/>
      <c r="U43" s="372"/>
      <c r="V43" s="372"/>
      <c r="W43" s="372"/>
      <c r="X43" s="372"/>
      <c r="Y43" s="372"/>
      <c r="Z43" s="372"/>
      <c r="AA43" s="372"/>
      <c r="AB43" s="372"/>
      <c r="AC43" s="372"/>
      <c r="AD43" s="372"/>
    </row>
    <row r="44" spans="4:30">
      <c r="D44" s="372"/>
      <c r="E44" s="372"/>
      <c r="F44" s="372"/>
      <c r="G44" s="372"/>
      <c r="H44" s="372"/>
      <c r="I44" s="372"/>
      <c r="J44" s="372"/>
      <c r="K44" s="372"/>
      <c r="L44" s="372"/>
      <c r="M44" s="372"/>
      <c r="N44" s="372"/>
      <c r="O44" s="372"/>
      <c r="P44" s="372"/>
      <c r="Q44" s="372"/>
      <c r="R44" s="372"/>
      <c r="S44" s="372"/>
      <c r="T44" s="372"/>
      <c r="U44" s="372"/>
      <c r="V44" s="372"/>
      <c r="W44" s="372"/>
      <c r="X44" s="372"/>
      <c r="Y44" s="372"/>
      <c r="Z44" s="372"/>
      <c r="AA44" s="372"/>
      <c r="AB44" s="372"/>
      <c r="AC44" s="372"/>
      <c r="AD44" s="372"/>
    </row>
    <row r="45" spans="4:30">
      <c r="D45" s="372"/>
      <c r="E45" s="372"/>
      <c r="F45" s="372"/>
      <c r="G45" s="372"/>
      <c r="H45" s="372"/>
      <c r="I45" s="372"/>
      <c r="J45" s="372"/>
      <c r="K45" s="372"/>
      <c r="L45" s="372"/>
      <c r="M45" s="372"/>
      <c r="N45" s="372"/>
      <c r="O45" s="372"/>
      <c r="P45" s="372"/>
      <c r="Q45" s="372"/>
      <c r="R45" s="372"/>
      <c r="S45" s="372"/>
      <c r="T45" s="372"/>
      <c r="U45" s="372"/>
      <c r="V45" s="372"/>
      <c r="W45" s="372"/>
      <c r="X45" s="372"/>
      <c r="Y45" s="372"/>
      <c r="Z45" s="372"/>
      <c r="AA45" s="372"/>
      <c r="AB45" s="372"/>
      <c r="AC45" s="372"/>
      <c r="AD45" s="372"/>
    </row>
    <row r="46" spans="4:30">
      <c r="D46" s="372"/>
      <c r="E46" s="372"/>
      <c r="F46" s="372"/>
      <c r="G46" s="372"/>
      <c r="H46" s="372"/>
      <c r="I46" s="372"/>
      <c r="J46" s="372"/>
      <c r="K46" s="372"/>
      <c r="L46" s="372"/>
      <c r="M46" s="372"/>
      <c r="N46" s="372"/>
      <c r="O46" s="372"/>
      <c r="P46" s="372"/>
      <c r="Q46" s="372"/>
      <c r="R46" s="372"/>
      <c r="S46" s="372"/>
      <c r="T46" s="372"/>
      <c r="U46" s="372"/>
      <c r="V46" s="372"/>
      <c r="W46" s="372"/>
      <c r="X46" s="372"/>
      <c r="Y46" s="372"/>
      <c r="Z46" s="372"/>
      <c r="AA46" s="372"/>
      <c r="AB46" s="372"/>
      <c r="AC46" s="372"/>
      <c r="AD46" s="372"/>
    </row>
  </sheetData>
  <mergeCells count="2">
    <mergeCell ref="B2:C2"/>
    <mergeCell ref="B12:C12"/>
  </mergeCells>
  <hyperlinks>
    <hyperlink ref="C4" location="'Coeficiente de Gini'!A1" display="'Coeficiente de Gini'!A1" xr:uid="{00000000-0004-0000-2800-000000000000}"/>
    <hyperlink ref="C17" r:id="rId1" xr:uid="{00000000-0004-0000-2800-000001000000}"/>
  </hyperlinks>
  <pageMargins left="0.7" right="0.7" top="0.75" bottom="0.75" header="0.3" footer="0.3"/>
  <pageSetup paperSize="9" orientation="portrait" horizontalDpi="0" verticalDpi="0"/>
  <drawing r:id="rId2"/>
  <extLst>
    <ext xmlns:mx="http://schemas.microsoft.com/office/mac/excel/2008/main" uri="{64002731-A6B0-56B0-2670-7721B7C09600}">
      <mx:PLV Mode="0" OnePage="0" WScale="0"/>
    </ext>
  </extLst>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rgb="FFFF66FF"/>
  </sheetPr>
  <dimension ref="A1:S26"/>
  <sheetViews>
    <sheetView workbookViewId="0"/>
  </sheetViews>
  <sheetFormatPr defaultColWidth="11.42578125" defaultRowHeight="15"/>
  <cols>
    <col min="1" max="1" width="5" style="2" customWidth="1"/>
    <col min="2" max="2" width="9.140625" style="2" customWidth="1"/>
    <col min="3" max="4" width="10.28515625" style="2" customWidth="1"/>
    <col min="5" max="5" width="15.7109375" style="2" customWidth="1"/>
    <col min="6" max="6" width="12.42578125" style="2" customWidth="1"/>
    <col min="7" max="7" width="11.42578125" style="2"/>
    <col min="8" max="10" width="10.28515625" style="2" customWidth="1"/>
    <col min="11" max="11" width="10.42578125" style="2" customWidth="1"/>
    <col min="12" max="12" width="10" style="2" customWidth="1"/>
    <col min="13" max="13" width="11" style="2" customWidth="1"/>
    <col min="14" max="14" width="9.42578125" style="2" customWidth="1"/>
    <col min="15" max="15" width="7.85546875" style="2" customWidth="1"/>
    <col min="16" max="16" width="9.7109375" style="2" customWidth="1"/>
    <col min="17" max="18" width="9.140625" style="2" customWidth="1"/>
    <col min="19" max="19" width="13.42578125" style="2" customWidth="1"/>
    <col min="20" max="23" width="16.28515625" style="2" customWidth="1"/>
    <col min="24" max="16384" width="11.42578125" style="2"/>
  </cols>
  <sheetData>
    <row r="1" spans="1:19" s="18" customFormat="1" ht="18.75">
      <c r="A1" s="65">
        <v>33</v>
      </c>
      <c r="B1" s="18" t="str">
        <f>+Indice!B25</f>
        <v>Horas en promedio dedicadas al cuido</v>
      </c>
      <c r="K1" s="64" t="s">
        <v>19</v>
      </c>
    </row>
    <row r="2" spans="1:19" s="18" customFormat="1" ht="18.75">
      <c r="A2" s="65"/>
      <c r="K2" s="64"/>
      <c r="L2" s="64"/>
    </row>
    <row r="3" spans="1:19" s="18" customFormat="1" ht="18.75">
      <c r="A3" s="17"/>
      <c r="B3" s="82" t="s">
        <v>0</v>
      </c>
      <c r="C3" s="583" t="s">
        <v>31</v>
      </c>
      <c r="D3" s="584"/>
      <c r="G3" s="489" t="s">
        <v>0</v>
      </c>
      <c r="H3" s="143"/>
      <c r="I3" s="491" t="s">
        <v>175</v>
      </c>
      <c r="J3" s="491"/>
      <c r="K3" s="491"/>
      <c r="L3" s="491"/>
      <c r="M3" s="491"/>
      <c r="N3" s="491"/>
      <c r="O3" s="491"/>
      <c r="P3" s="491"/>
      <c r="Q3" s="491"/>
      <c r="R3" s="491"/>
      <c r="S3" s="492"/>
    </row>
    <row r="4" spans="1:19">
      <c r="B4" s="83"/>
      <c r="C4" s="138" t="s">
        <v>108</v>
      </c>
      <c r="D4" s="140" t="s">
        <v>30</v>
      </c>
      <c r="E4" s="55"/>
      <c r="F4" s="55"/>
      <c r="G4" s="536"/>
      <c r="H4" s="570" t="s">
        <v>23</v>
      </c>
      <c r="I4" s="570"/>
      <c r="J4" s="571" t="s">
        <v>24</v>
      </c>
      <c r="K4" s="571"/>
      <c r="L4" s="571" t="s">
        <v>25</v>
      </c>
      <c r="M4" s="571"/>
      <c r="N4" s="571" t="s">
        <v>26</v>
      </c>
      <c r="O4" s="571"/>
      <c r="P4" s="571" t="s">
        <v>28</v>
      </c>
      <c r="Q4" s="571"/>
      <c r="R4" s="572" t="s">
        <v>27</v>
      </c>
      <c r="S4" s="573"/>
    </row>
    <row r="5" spans="1:19">
      <c r="B5" s="20">
        <v>2011</v>
      </c>
      <c r="C5" s="123"/>
      <c r="D5" s="61"/>
      <c r="E5" s="123"/>
      <c r="F5" s="123"/>
      <c r="G5" s="490"/>
      <c r="H5" s="44" t="s">
        <v>108</v>
      </c>
      <c r="I5" s="44" t="s">
        <v>30</v>
      </c>
      <c r="J5" s="44" t="s">
        <v>108</v>
      </c>
      <c r="K5" s="44" t="s">
        <v>30</v>
      </c>
      <c r="L5" s="44" t="s">
        <v>108</v>
      </c>
      <c r="M5" s="44" t="s">
        <v>30</v>
      </c>
      <c r="N5" s="44" t="s">
        <v>108</v>
      </c>
      <c r="O5" s="44" t="s">
        <v>30</v>
      </c>
      <c r="P5" s="44" t="s">
        <v>108</v>
      </c>
      <c r="Q5" s="44" t="s">
        <v>30</v>
      </c>
      <c r="R5" s="44" t="s">
        <v>108</v>
      </c>
      <c r="S5" s="45" t="s">
        <v>30</v>
      </c>
    </row>
    <row r="6" spans="1:19">
      <c r="B6" s="20">
        <v>2012</v>
      </c>
      <c r="C6" s="123"/>
      <c r="D6" s="61"/>
      <c r="E6" s="123"/>
      <c r="F6" s="123"/>
      <c r="G6" s="19">
        <v>2010</v>
      </c>
      <c r="H6" s="122"/>
      <c r="I6" s="122"/>
      <c r="J6" s="122"/>
      <c r="K6" s="122"/>
      <c r="L6" s="122"/>
      <c r="M6" s="134"/>
      <c r="N6" s="134"/>
      <c r="O6" s="134"/>
      <c r="P6" s="134"/>
      <c r="Q6" s="134"/>
      <c r="R6" s="134"/>
      <c r="S6" s="34"/>
    </row>
    <row r="7" spans="1:19">
      <c r="B7" s="20">
        <v>2013</v>
      </c>
      <c r="C7" s="123"/>
      <c r="D7" s="61"/>
      <c r="E7" s="123"/>
      <c r="F7" s="123"/>
      <c r="G7" s="20">
        <v>2011</v>
      </c>
      <c r="H7" s="123"/>
      <c r="I7" s="123"/>
      <c r="J7" s="123"/>
      <c r="K7" s="123"/>
      <c r="L7" s="123"/>
      <c r="M7" s="43"/>
      <c r="N7" s="43"/>
      <c r="O7" s="43"/>
      <c r="P7" s="43"/>
      <c r="Q7" s="43"/>
      <c r="R7" s="43"/>
      <c r="S7" s="35"/>
    </row>
    <row r="8" spans="1:19">
      <c r="B8" s="20">
        <v>2014</v>
      </c>
      <c r="C8" s="123"/>
      <c r="D8" s="61"/>
      <c r="E8" s="123"/>
      <c r="F8" s="123"/>
      <c r="G8" s="20">
        <v>2012</v>
      </c>
      <c r="H8" s="123"/>
      <c r="I8" s="123"/>
      <c r="J8" s="123"/>
      <c r="K8" s="123"/>
      <c r="L8" s="123"/>
      <c r="M8" s="43"/>
      <c r="N8" s="43"/>
      <c r="O8" s="43"/>
      <c r="P8" s="43"/>
      <c r="Q8" s="43"/>
      <c r="R8" s="43"/>
      <c r="S8" s="35"/>
    </row>
    <row r="9" spans="1:19">
      <c r="B9" s="20">
        <v>2015</v>
      </c>
      <c r="C9" s="123"/>
      <c r="D9" s="61"/>
      <c r="E9" s="123"/>
      <c r="F9" s="123"/>
      <c r="G9" s="20">
        <v>2013</v>
      </c>
      <c r="H9" s="123"/>
      <c r="I9" s="123"/>
      <c r="J9" s="123"/>
      <c r="K9" s="123"/>
      <c r="L9" s="123"/>
      <c r="M9" s="43"/>
      <c r="N9" s="43"/>
      <c r="O9" s="43"/>
      <c r="P9" s="43"/>
      <c r="Q9" s="43"/>
      <c r="R9" s="43"/>
      <c r="S9" s="35"/>
    </row>
    <row r="10" spans="1:19">
      <c r="B10" s="21">
        <v>2016</v>
      </c>
      <c r="C10" s="124"/>
      <c r="D10" s="141"/>
      <c r="E10" s="123"/>
      <c r="F10" s="123"/>
      <c r="G10" s="20">
        <v>2014</v>
      </c>
      <c r="H10" s="123"/>
      <c r="I10" s="123"/>
      <c r="J10" s="123"/>
      <c r="K10" s="123"/>
      <c r="L10" s="123"/>
      <c r="M10" s="43"/>
      <c r="N10" s="43"/>
      <c r="O10" s="43"/>
      <c r="P10" s="43"/>
      <c r="Q10" s="43"/>
      <c r="R10" s="43"/>
      <c r="S10" s="35"/>
    </row>
    <row r="11" spans="1:19">
      <c r="B11" s="22" t="s">
        <v>209</v>
      </c>
      <c r="C11" s="22"/>
      <c r="D11" s="22"/>
      <c r="E11" s="22"/>
      <c r="F11" s="42"/>
      <c r="G11" s="20">
        <v>2015</v>
      </c>
      <c r="H11" s="123"/>
      <c r="I11" s="123"/>
      <c r="J11" s="123"/>
      <c r="K11" s="123"/>
      <c r="L11" s="123"/>
      <c r="M11" s="43"/>
      <c r="N11" s="43"/>
      <c r="O11" s="43"/>
      <c r="P11" s="43"/>
      <c r="Q11" s="43"/>
      <c r="R11" s="43"/>
      <c r="S11" s="35"/>
    </row>
    <row r="12" spans="1:19">
      <c r="G12" s="21">
        <v>2016</v>
      </c>
      <c r="H12" s="124"/>
      <c r="I12" s="48"/>
      <c r="J12" s="48"/>
      <c r="K12" s="48"/>
      <c r="L12" s="48"/>
      <c r="M12" s="48"/>
      <c r="N12" s="48"/>
      <c r="O12" s="48"/>
      <c r="P12" s="48"/>
      <c r="Q12" s="48"/>
      <c r="R12" s="48"/>
      <c r="S12" s="49"/>
    </row>
    <row r="14" spans="1:19" s="24" customFormat="1" ht="12.75" customHeight="1">
      <c r="B14" s="502" t="s">
        <v>29</v>
      </c>
      <c r="C14" s="502"/>
      <c r="D14" s="502"/>
      <c r="E14" s="502"/>
      <c r="F14" s="502"/>
      <c r="G14" s="502"/>
      <c r="H14" s="502"/>
      <c r="I14" s="502"/>
      <c r="J14" s="502"/>
      <c r="K14" s="502"/>
      <c r="L14" s="502"/>
      <c r="M14" s="502"/>
      <c r="N14" s="502"/>
      <c r="O14" s="502"/>
      <c r="P14" s="502"/>
      <c r="Q14" s="502"/>
      <c r="R14" s="85"/>
    </row>
    <row r="15" spans="1:19" s="24" customFormat="1" ht="12.75">
      <c r="B15" s="502"/>
      <c r="C15" s="502"/>
      <c r="D15" s="502"/>
      <c r="E15" s="502"/>
      <c r="F15" s="502"/>
      <c r="G15" s="502"/>
      <c r="H15" s="502"/>
      <c r="I15" s="502"/>
      <c r="J15" s="502"/>
      <c r="K15" s="502"/>
      <c r="L15" s="502"/>
      <c r="M15" s="502"/>
      <c r="N15" s="502"/>
      <c r="O15" s="502"/>
      <c r="P15" s="502"/>
      <c r="Q15" s="502"/>
      <c r="R15" s="85"/>
    </row>
    <row r="16" spans="1:19" s="24" customFormat="1" ht="13.5" customHeight="1">
      <c r="B16" s="142"/>
      <c r="C16" s="142"/>
      <c r="D16" s="142"/>
      <c r="E16" s="142"/>
      <c r="F16" s="142"/>
      <c r="G16" s="142"/>
      <c r="H16" s="142"/>
      <c r="I16" s="142"/>
      <c r="J16" s="142"/>
      <c r="K16" s="142"/>
      <c r="L16" s="142"/>
      <c r="M16" s="142"/>
      <c r="N16" s="142"/>
      <c r="O16" s="142"/>
      <c r="P16" s="142"/>
      <c r="Q16" s="142"/>
      <c r="R16" s="142"/>
    </row>
    <row r="17" spans="2:18" ht="15.75">
      <c r="B17" s="23" t="s">
        <v>1</v>
      </c>
      <c r="C17" s="23"/>
      <c r="D17" s="23"/>
      <c r="E17" s="23"/>
    </row>
    <row r="18" spans="2:18" ht="15" customHeight="1">
      <c r="B18" s="62"/>
      <c r="C18" s="63"/>
      <c r="D18" s="63"/>
      <c r="E18" s="63"/>
      <c r="F18" s="63"/>
      <c r="G18" s="67"/>
      <c r="H18" s="67"/>
      <c r="I18" s="67"/>
      <c r="J18" s="67"/>
      <c r="K18" s="67"/>
      <c r="L18" s="67"/>
      <c r="M18" s="67"/>
      <c r="N18" s="67"/>
      <c r="O18" s="67"/>
      <c r="P18" s="67"/>
      <c r="Q18" s="68"/>
      <c r="R18" s="42"/>
    </row>
    <row r="19" spans="2:18">
      <c r="B19" s="27"/>
      <c r="C19" s="28"/>
      <c r="D19" s="28"/>
      <c r="E19" s="28"/>
      <c r="F19" s="28"/>
      <c r="G19" s="42"/>
      <c r="H19" s="42"/>
      <c r="I19" s="42"/>
      <c r="J19" s="42"/>
      <c r="K19" s="42"/>
      <c r="L19" s="42"/>
      <c r="M19" s="42"/>
      <c r="N19" s="42"/>
      <c r="O19" s="42"/>
      <c r="P19" s="42"/>
      <c r="Q19" s="46"/>
      <c r="R19" s="42"/>
    </row>
    <row r="20" spans="2:18">
      <c r="B20" s="27"/>
      <c r="C20" s="28"/>
      <c r="D20" s="28"/>
      <c r="E20" s="28"/>
      <c r="F20" s="28"/>
      <c r="G20" s="42"/>
      <c r="H20" s="42"/>
      <c r="I20" s="42"/>
      <c r="J20" s="42"/>
      <c r="K20" s="42"/>
      <c r="L20" s="42"/>
      <c r="M20" s="42"/>
      <c r="N20" s="42"/>
      <c r="O20" s="42"/>
      <c r="P20" s="42"/>
      <c r="Q20" s="46"/>
      <c r="R20" s="42"/>
    </row>
    <row r="21" spans="2:18">
      <c r="B21" s="27"/>
      <c r="C21" s="28"/>
      <c r="D21" s="28"/>
      <c r="E21" s="28"/>
      <c r="F21" s="28"/>
      <c r="G21" s="42"/>
      <c r="H21" s="42"/>
      <c r="I21" s="42"/>
      <c r="J21" s="42"/>
      <c r="K21" s="42"/>
      <c r="L21" s="42"/>
      <c r="M21" s="42"/>
      <c r="N21" s="42"/>
      <c r="O21" s="42"/>
      <c r="P21" s="42"/>
      <c r="Q21" s="46"/>
      <c r="R21" s="42"/>
    </row>
    <row r="22" spans="2:18">
      <c r="B22" s="27"/>
      <c r="C22" s="28"/>
      <c r="D22" s="28"/>
      <c r="E22" s="28"/>
      <c r="F22" s="28"/>
      <c r="G22" s="42"/>
      <c r="H22" s="42"/>
      <c r="I22" s="42"/>
      <c r="J22" s="42"/>
      <c r="K22" s="42"/>
      <c r="L22" s="42"/>
      <c r="M22" s="42"/>
      <c r="N22" s="42"/>
      <c r="O22" s="42"/>
      <c r="P22" s="42"/>
      <c r="Q22" s="46"/>
      <c r="R22" s="42"/>
    </row>
    <row r="23" spans="2:18">
      <c r="B23" s="27"/>
      <c r="C23" s="28"/>
      <c r="D23" s="28"/>
      <c r="E23" s="28"/>
      <c r="F23" s="28"/>
      <c r="G23" s="42"/>
      <c r="H23" s="42"/>
      <c r="I23" s="42"/>
      <c r="J23" s="42"/>
      <c r="K23" s="42"/>
      <c r="L23" s="42"/>
      <c r="M23" s="42"/>
      <c r="N23" s="42"/>
      <c r="O23" s="42"/>
      <c r="P23" s="42"/>
      <c r="Q23" s="46"/>
      <c r="R23" s="42"/>
    </row>
    <row r="24" spans="2:18">
      <c r="B24" s="27"/>
      <c r="C24" s="28"/>
      <c r="D24" s="28"/>
      <c r="E24" s="28"/>
      <c r="F24" s="28"/>
      <c r="G24" s="42"/>
      <c r="H24" s="42"/>
      <c r="I24" s="42"/>
      <c r="J24" s="42"/>
      <c r="K24" s="42"/>
      <c r="L24" s="42"/>
      <c r="M24" s="42"/>
      <c r="N24" s="42"/>
      <c r="O24" s="42"/>
      <c r="P24" s="42"/>
      <c r="Q24" s="46"/>
      <c r="R24" s="42"/>
    </row>
    <row r="25" spans="2:18">
      <c r="B25" s="27"/>
      <c r="C25" s="28"/>
      <c r="D25" s="28"/>
      <c r="E25" s="28"/>
      <c r="F25" s="28"/>
      <c r="G25" s="42"/>
      <c r="H25" s="42"/>
      <c r="I25" s="42"/>
      <c r="J25" s="42"/>
      <c r="K25" s="42"/>
      <c r="L25" s="42"/>
      <c r="M25" s="42"/>
      <c r="N25" s="42"/>
      <c r="O25" s="42"/>
      <c r="P25" s="42"/>
      <c r="Q25" s="46"/>
      <c r="R25" s="42"/>
    </row>
    <row r="26" spans="2:18">
      <c r="B26" s="30"/>
      <c r="C26" s="31"/>
      <c r="D26" s="31"/>
      <c r="E26" s="31"/>
      <c r="F26" s="31"/>
      <c r="G26" s="48"/>
      <c r="H26" s="48"/>
      <c r="I26" s="48"/>
      <c r="J26" s="48"/>
      <c r="K26" s="48"/>
      <c r="L26" s="48"/>
      <c r="M26" s="48"/>
      <c r="N26" s="48"/>
      <c r="O26" s="48"/>
      <c r="P26" s="48"/>
      <c r="Q26" s="49"/>
      <c r="R26" s="42"/>
    </row>
  </sheetData>
  <mergeCells count="10">
    <mergeCell ref="P4:Q4"/>
    <mergeCell ref="R4:S4"/>
    <mergeCell ref="I3:S3"/>
    <mergeCell ref="B14:Q15"/>
    <mergeCell ref="C3:D3"/>
    <mergeCell ref="H4:I4"/>
    <mergeCell ref="G3:G5"/>
    <mergeCell ref="J4:K4"/>
    <mergeCell ref="L4:M4"/>
    <mergeCell ref="N4:O4"/>
  </mergeCells>
  <hyperlinks>
    <hyperlink ref="A1" location="Indice!A1" display="Indice!A1" xr:uid="{00000000-0004-0000-2900-000000000000}"/>
    <hyperlink ref="K1" location="'Ficha_horas dedicadas al cuido'!A1" display="ficha técnica" xr:uid="{00000000-0004-0000-29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rgb="FFFF66FF"/>
  </sheetPr>
  <dimension ref="A1:AD46"/>
  <sheetViews>
    <sheetView workbookViewId="0">
      <selection activeCell="C13" sqref="C13:C17"/>
    </sheetView>
  </sheetViews>
  <sheetFormatPr defaultColWidth="11.42578125" defaultRowHeight="15"/>
  <cols>
    <col min="1" max="1" width="4.42578125" style="2" customWidth="1"/>
    <col min="2" max="2" width="39.42578125" customWidth="1"/>
    <col min="3" max="3" width="90.710937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+'horas dedicadas al cuido'!B1</f>
        <v>Horas en promedio dedicadas al cuido</v>
      </c>
      <c r="D4" s="2"/>
      <c r="E4" s="2"/>
      <c r="F4" s="2"/>
      <c r="G4" s="2"/>
      <c r="H4" s="2"/>
      <c r="I4" s="2"/>
      <c r="J4" s="2"/>
      <c r="K4" s="2"/>
      <c r="L4" s="2"/>
      <c r="M4" s="2"/>
      <c r="N4" s="2"/>
      <c r="O4" s="2"/>
      <c r="P4" s="2"/>
      <c r="Q4" s="2"/>
      <c r="R4" s="2"/>
      <c r="S4" s="2"/>
      <c r="T4" s="2"/>
      <c r="U4" s="2"/>
      <c r="V4" s="2"/>
      <c r="W4" s="2"/>
      <c r="X4" s="2"/>
      <c r="Y4" s="2"/>
      <c r="Z4" s="2"/>
      <c r="AA4" s="2"/>
      <c r="AB4" s="2"/>
      <c r="AC4" s="2"/>
      <c r="AD4" s="2"/>
    </row>
    <row r="5" spans="2:30" ht="94.5" customHeight="1">
      <c r="B5" s="11" t="s">
        <v>4</v>
      </c>
      <c r="C5" s="50"/>
      <c r="D5" s="2"/>
      <c r="E5" s="2"/>
      <c r="F5" s="2"/>
      <c r="G5" s="2"/>
      <c r="H5" s="2"/>
      <c r="I5" s="2"/>
      <c r="J5" s="2"/>
      <c r="K5" s="2"/>
      <c r="L5" s="2"/>
      <c r="M5" s="2"/>
      <c r="N5" s="2"/>
      <c r="O5" s="2"/>
      <c r="P5" s="2"/>
      <c r="Q5" s="2"/>
      <c r="R5" s="2"/>
      <c r="S5" s="2"/>
      <c r="T5" s="2"/>
      <c r="U5" s="2"/>
      <c r="V5" s="2"/>
      <c r="W5" s="2"/>
      <c r="X5" s="2"/>
      <c r="Y5" s="2"/>
      <c r="Z5" s="2"/>
      <c r="AA5" s="2"/>
      <c r="AB5" s="2"/>
      <c r="AC5" s="2"/>
      <c r="AD5" s="2"/>
    </row>
    <row r="6" spans="2:30" ht="120" customHeight="1">
      <c r="B6" s="11" t="s">
        <v>5</v>
      </c>
      <c r="C6" s="13"/>
      <c r="D6" s="2"/>
      <c r="E6" s="2"/>
      <c r="F6" s="2"/>
      <c r="G6" s="2"/>
      <c r="H6" s="2"/>
      <c r="I6" s="2"/>
      <c r="J6" s="2"/>
      <c r="K6" s="2"/>
      <c r="L6" s="2"/>
      <c r="M6" s="2"/>
      <c r="N6" s="2"/>
      <c r="O6" s="2"/>
      <c r="P6" s="2"/>
      <c r="Q6" s="2"/>
      <c r="R6" s="2"/>
      <c r="S6" s="2"/>
      <c r="T6" s="2"/>
      <c r="U6" s="2"/>
      <c r="V6" s="2"/>
      <c r="W6" s="2"/>
      <c r="X6" s="2"/>
      <c r="Y6" s="2"/>
      <c r="Z6" s="2"/>
      <c r="AA6" s="2"/>
      <c r="AB6" s="2"/>
      <c r="AC6" s="2"/>
      <c r="AD6" s="2"/>
    </row>
    <row r="7" spans="2:30">
      <c r="B7" s="11" t="s">
        <v>6</v>
      </c>
      <c r="C7" s="6" t="s">
        <v>34</v>
      </c>
      <c r="D7" s="2"/>
      <c r="E7" s="2"/>
      <c r="F7" s="2"/>
      <c r="G7" s="2"/>
      <c r="H7" s="2"/>
      <c r="I7" s="2"/>
      <c r="J7" s="2"/>
      <c r="K7" s="2"/>
      <c r="L7" s="2"/>
      <c r="M7" s="2"/>
      <c r="N7" s="2"/>
      <c r="O7" s="2"/>
      <c r="P7" s="2"/>
      <c r="Q7" s="2"/>
      <c r="R7" s="2"/>
      <c r="S7" s="2"/>
      <c r="T7" s="2"/>
      <c r="U7" s="2"/>
      <c r="V7" s="2"/>
      <c r="W7" s="2"/>
      <c r="X7" s="2"/>
      <c r="Y7" s="2"/>
      <c r="Z7" s="2"/>
      <c r="AA7" s="2"/>
      <c r="AB7" s="2"/>
      <c r="AC7" s="2"/>
      <c r="AD7" s="2"/>
    </row>
    <row r="8" spans="2:30">
      <c r="B8" s="11" t="s">
        <v>7</v>
      </c>
      <c r="C8" s="6"/>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8</v>
      </c>
      <c r="C9" s="6" t="s">
        <v>210</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11" t="s">
        <v>346</v>
      </c>
      <c r="C10" s="6" t="s">
        <v>353</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14" t="s">
        <v>9</v>
      </c>
      <c r="C11" s="15"/>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ht="15" customHeight="1">
      <c r="B12" s="506" t="s">
        <v>10</v>
      </c>
      <c r="C12" s="507"/>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3" t="s">
        <v>11</v>
      </c>
      <c r="C13" s="4" t="s">
        <v>342</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12</v>
      </c>
      <c r="C14" s="6" t="s">
        <v>343</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13</v>
      </c>
      <c r="C15" s="6" t="s">
        <v>18</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5" t="s">
        <v>14</v>
      </c>
      <c r="C16" s="77">
        <v>22809280</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7" t="s">
        <v>15</v>
      </c>
      <c r="C17" s="8" t="s">
        <v>344</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row r="19" spans="2:30" s="2" customFormat="1"/>
    <row r="20" spans="2:30" s="2" customFormat="1"/>
    <row r="21" spans="2:30" s="2" customFormat="1"/>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2:C12"/>
  </mergeCells>
  <hyperlinks>
    <hyperlink ref="C4" location="'horas dedicadas al cuido'!A1" display="'horas dedicadas al cuido'!A1" xr:uid="{00000000-0004-0000-2A00-000000000000}"/>
    <hyperlink ref="C17" r:id="rId1" xr:uid="{00000000-0004-0000-2A00-000001000000}"/>
  </hyperlinks>
  <pageMargins left="0.7" right="0.7" top="0.75" bottom="0.75" header="0.3" footer="0.3"/>
  <pageSetup paperSize="9" orientation="portrait" horizontalDpi="0" verticalDpi="0"/>
  <extLst>
    <ext xmlns:mx="http://schemas.microsoft.com/office/mac/excel/2008/main" uri="{64002731-A6B0-56B0-2670-7721B7C09600}">
      <mx:PLV Mode="0" OnePage="0" WScale="0"/>
    </ext>
  </extLst>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theme="4" tint="0.79998168889431442"/>
  </sheetPr>
  <dimension ref="A1:M27"/>
  <sheetViews>
    <sheetView workbookViewId="0"/>
  </sheetViews>
  <sheetFormatPr defaultColWidth="11.42578125" defaultRowHeight="15"/>
  <cols>
    <col min="1" max="1" width="5" style="2" customWidth="1"/>
    <col min="2" max="2" width="12.28515625" style="2" customWidth="1"/>
    <col min="3" max="3" width="17" style="2" customWidth="1"/>
    <col min="4" max="4" width="15.7109375" style="2" customWidth="1"/>
    <col min="5" max="5" width="6" style="2" customWidth="1"/>
    <col min="6" max="6" width="11.28515625" style="2" customWidth="1"/>
    <col min="7" max="7" width="11.42578125" style="2" customWidth="1"/>
    <col min="8" max="8" width="15.28515625" style="2" customWidth="1"/>
    <col min="9" max="9" width="10" style="2" customWidth="1"/>
    <col min="10" max="11" width="13.42578125" style="2" customWidth="1"/>
    <col min="12" max="12" width="16.28515625" style="217" customWidth="1"/>
    <col min="13" max="15" width="16.28515625" style="2" customWidth="1"/>
    <col min="16" max="16384" width="11.42578125" style="2"/>
  </cols>
  <sheetData>
    <row r="1" spans="1:13" s="18" customFormat="1" ht="18.75">
      <c r="A1" s="230">
        <v>34</v>
      </c>
      <c r="B1" s="219" t="s">
        <v>89</v>
      </c>
      <c r="C1" s="219"/>
      <c r="D1" s="219"/>
      <c r="E1" s="219"/>
      <c r="F1" s="219"/>
      <c r="G1" s="219"/>
      <c r="H1" s="219"/>
      <c r="I1" s="219"/>
      <c r="J1" s="219"/>
      <c r="K1" s="229" t="s">
        <v>19</v>
      </c>
      <c r="L1" s="219"/>
      <c r="M1" s="219"/>
    </row>
    <row r="2" spans="1:13" s="18" customFormat="1" ht="18.75">
      <c r="A2" s="218"/>
      <c r="B2" s="219"/>
      <c r="C2" s="219"/>
      <c r="D2" s="219"/>
      <c r="E2" s="219"/>
      <c r="F2" s="219"/>
      <c r="G2" s="219"/>
      <c r="H2" s="229"/>
      <c r="I2" s="219"/>
      <c r="J2" s="219"/>
      <c r="K2" s="219"/>
      <c r="L2" s="219"/>
      <c r="M2" s="219"/>
    </row>
    <row r="3" spans="1:13" s="18" customFormat="1" ht="18.75">
      <c r="A3" s="218"/>
      <c r="B3" s="489" t="s">
        <v>0</v>
      </c>
      <c r="C3" s="585" t="s">
        <v>211</v>
      </c>
      <c r="D3" s="219"/>
      <c r="E3" s="489" t="s">
        <v>0</v>
      </c>
      <c r="F3" s="583" t="s">
        <v>175</v>
      </c>
      <c r="G3" s="583"/>
      <c r="H3" s="583"/>
      <c r="I3" s="583"/>
      <c r="J3" s="583"/>
      <c r="K3" s="584"/>
      <c r="L3" s="219"/>
      <c r="M3" s="219"/>
    </row>
    <row r="4" spans="1:13" ht="15" customHeight="1">
      <c r="A4" s="217"/>
      <c r="B4" s="536"/>
      <c r="C4" s="586"/>
      <c r="D4" s="228"/>
      <c r="E4" s="536"/>
      <c r="F4" s="235" t="s">
        <v>23</v>
      </c>
      <c r="G4" s="234" t="s">
        <v>24</v>
      </c>
      <c r="H4" s="234" t="s">
        <v>25</v>
      </c>
      <c r="I4" s="234" t="s">
        <v>26</v>
      </c>
      <c r="J4" s="234" t="s">
        <v>28</v>
      </c>
      <c r="K4" s="236" t="s">
        <v>27</v>
      </c>
      <c r="M4" s="216"/>
    </row>
    <row r="5" spans="1:13">
      <c r="A5" s="217"/>
      <c r="B5" s="220">
        <v>2010</v>
      </c>
      <c r="C5" s="182">
        <v>105.54810924519742</v>
      </c>
      <c r="D5" s="232"/>
      <c r="E5" s="220">
        <v>2010</v>
      </c>
      <c r="F5" s="185">
        <v>102.62896840017711</v>
      </c>
      <c r="G5" s="185">
        <v>103.09655833979656</v>
      </c>
      <c r="H5" s="185">
        <v>95.496574897221763</v>
      </c>
      <c r="I5" s="185">
        <v>124.95765109976452</v>
      </c>
      <c r="J5" s="185">
        <v>115.43313776749466</v>
      </c>
      <c r="K5" s="182">
        <v>106.95555821308261</v>
      </c>
      <c r="M5" s="226"/>
    </row>
    <row r="6" spans="1:13">
      <c r="A6" s="217"/>
      <c r="B6" s="221">
        <v>2011</v>
      </c>
      <c r="C6" s="183">
        <v>104.7517191893353</v>
      </c>
      <c r="D6" s="232"/>
      <c r="E6" s="221">
        <v>2011</v>
      </c>
      <c r="F6" s="186">
        <v>101.77315786276645</v>
      </c>
      <c r="G6" s="186">
        <v>102.14904064905512</v>
      </c>
      <c r="H6" s="186">
        <v>104.26709307192964</v>
      </c>
      <c r="I6" s="186">
        <v>117.85950360497409</v>
      </c>
      <c r="J6" s="186">
        <v>111.72664353571176</v>
      </c>
      <c r="K6" s="183">
        <v>110.85990664392727</v>
      </c>
      <c r="M6" s="226"/>
    </row>
    <row r="7" spans="1:13">
      <c r="A7" s="217"/>
      <c r="B7" s="221">
        <v>2012</v>
      </c>
      <c r="C7" s="183">
        <v>101.34135265923499</v>
      </c>
      <c r="D7" s="232"/>
      <c r="E7" s="221">
        <v>2012</v>
      </c>
      <c r="F7" s="186">
        <v>97.320616847498627</v>
      </c>
      <c r="G7" s="186">
        <v>105.75719127615162</v>
      </c>
      <c r="H7" s="186">
        <v>106.78557012847989</v>
      </c>
      <c r="I7" s="186">
        <v>119.65218822987572</v>
      </c>
      <c r="J7" s="186">
        <v>114.49114248780924</v>
      </c>
      <c r="K7" s="183">
        <v>105.10612966356216</v>
      </c>
      <c r="M7" s="226"/>
    </row>
    <row r="8" spans="1:13">
      <c r="A8" s="217"/>
      <c r="B8" s="221">
        <v>2013</v>
      </c>
      <c r="C8" s="183">
        <v>109.56933105471231</v>
      </c>
      <c r="D8" s="232"/>
      <c r="E8" s="221">
        <v>2013</v>
      </c>
      <c r="F8" s="186">
        <v>105.93656707889851</v>
      </c>
      <c r="G8" s="186">
        <v>110.38216416763194</v>
      </c>
      <c r="H8" s="186">
        <v>118.62325349722306</v>
      </c>
      <c r="I8" s="186">
        <v>129.97330266814606</v>
      </c>
      <c r="J8" s="186">
        <v>116.02933390500381</v>
      </c>
      <c r="K8" s="183">
        <v>109.10155154830954</v>
      </c>
      <c r="M8" s="226"/>
    </row>
    <row r="9" spans="1:13">
      <c r="A9" s="217"/>
      <c r="B9" s="221">
        <v>2014</v>
      </c>
      <c r="C9" s="183">
        <v>104.3240089052031</v>
      </c>
      <c r="D9" s="232"/>
      <c r="E9" s="221">
        <v>2014</v>
      </c>
      <c r="F9" s="186">
        <v>98.25614500332135</v>
      </c>
      <c r="G9" s="186">
        <v>112.81800082905144</v>
      </c>
      <c r="H9" s="186">
        <v>110.11880791599083</v>
      </c>
      <c r="I9" s="186">
        <v>131.01855204101324</v>
      </c>
      <c r="J9" s="186">
        <v>120.67721284222333</v>
      </c>
      <c r="K9" s="183">
        <v>110.85245410084238</v>
      </c>
      <c r="M9" s="226"/>
    </row>
    <row r="10" spans="1:13">
      <c r="A10" s="217"/>
      <c r="B10" s="221">
        <v>2015</v>
      </c>
      <c r="C10" s="183">
        <v>110.87902131621505</v>
      </c>
      <c r="D10" s="232"/>
      <c r="E10" s="221">
        <v>2015</v>
      </c>
      <c r="F10" s="186">
        <v>107.3663492904108</v>
      </c>
      <c r="G10" s="186">
        <v>110.88559764642514</v>
      </c>
      <c r="H10" s="186">
        <v>116.12574727957528</v>
      </c>
      <c r="I10" s="186">
        <v>114.54776489406606</v>
      </c>
      <c r="J10" s="186">
        <v>118.06735152108087</v>
      </c>
      <c r="K10" s="183">
        <v>125.0160607315069</v>
      </c>
      <c r="M10" s="226"/>
    </row>
    <row r="11" spans="1:13">
      <c r="A11" s="217"/>
      <c r="B11" s="221">
        <v>2016</v>
      </c>
      <c r="C11" s="183">
        <v>111.21247269642269</v>
      </c>
      <c r="D11" s="223"/>
      <c r="E11" s="221">
        <v>2016</v>
      </c>
      <c r="F11" s="186">
        <v>107.47537167662185</v>
      </c>
      <c r="G11" s="186">
        <v>118.52320873979431</v>
      </c>
      <c r="H11" s="186">
        <v>123.61472698978396</v>
      </c>
      <c r="I11" s="186">
        <v>127.49436481409967</v>
      </c>
      <c r="J11" s="186">
        <v>115.16965973982944</v>
      </c>
      <c r="K11" s="183">
        <v>111.74815332315356</v>
      </c>
      <c r="M11" s="226"/>
    </row>
    <row r="12" spans="1:13">
      <c r="A12" s="217"/>
      <c r="B12" s="222">
        <v>2017</v>
      </c>
      <c r="C12" s="184">
        <v>110.23270419978746</v>
      </c>
      <c r="D12" s="223"/>
      <c r="E12" s="222">
        <v>2017</v>
      </c>
      <c r="F12" s="187">
        <v>106.54842448025497</v>
      </c>
      <c r="G12" s="187">
        <v>114.49301911627319</v>
      </c>
      <c r="H12" s="187">
        <v>117.88832069823962</v>
      </c>
      <c r="I12" s="187">
        <v>127.27601473014245</v>
      </c>
      <c r="J12" s="187">
        <v>115.48948512092632</v>
      </c>
      <c r="K12" s="184">
        <v>114.95172626037476</v>
      </c>
      <c r="M12" s="226"/>
    </row>
    <row r="13" spans="1:13">
      <c r="A13" s="217"/>
      <c r="B13" s="232"/>
      <c r="C13" s="232"/>
      <c r="D13" s="223"/>
      <c r="E13" s="232"/>
      <c r="F13" s="232"/>
      <c r="G13" s="227"/>
      <c r="H13" s="227"/>
      <c r="I13" s="227"/>
      <c r="J13" s="227"/>
      <c r="K13" s="227"/>
      <c r="M13" s="217"/>
    </row>
    <row r="14" spans="1:13" s="24" customFormat="1" ht="12.75" customHeight="1">
      <c r="A14" s="216"/>
      <c r="B14" s="223" t="s">
        <v>212</v>
      </c>
      <c r="C14" s="223"/>
      <c r="D14" s="217"/>
      <c r="E14" s="217"/>
      <c r="F14" s="217"/>
      <c r="G14" s="217"/>
      <c r="H14" s="217"/>
      <c r="I14" s="217"/>
      <c r="J14" s="217"/>
      <c r="K14" s="217"/>
      <c r="L14" s="217"/>
      <c r="M14" s="217"/>
    </row>
    <row r="15" spans="1:13" s="24" customFormat="1" ht="12.75">
      <c r="B15" s="215"/>
      <c r="C15" s="215"/>
      <c r="D15" s="215"/>
      <c r="E15" s="215"/>
      <c r="F15" s="215"/>
      <c r="G15" s="215"/>
      <c r="H15" s="215"/>
      <c r="I15" s="215"/>
      <c r="J15" s="215"/>
      <c r="K15" s="215"/>
      <c r="L15" s="225"/>
    </row>
    <row r="16" spans="1:13" s="24" customFormat="1" ht="13.5" customHeight="1">
      <c r="A16" s="225"/>
      <c r="B16" s="502" t="s">
        <v>427</v>
      </c>
      <c r="C16" s="502"/>
      <c r="D16" s="502"/>
      <c r="E16" s="502"/>
      <c r="F16" s="502"/>
      <c r="G16" s="502"/>
      <c r="H16" s="502"/>
      <c r="I16" s="502"/>
      <c r="J16" s="502"/>
      <c r="K16" s="231"/>
      <c r="L16" s="225"/>
      <c r="M16" s="225"/>
    </row>
    <row r="17" spans="2:11">
      <c r="B17" s="502"/>
      <c r="C17" s="502"/>
      <c r="D17" s="502"/>
      <c r="E17" s="502"/>
      <c r="F17" s="502"/>
      <c r="G17" s="502"/>
      <c r="H17" s="502"/>
      <c r="I17" s="502"/>
      <c r="J17" s="502"/>
      <c r="K17" s="231"/>
    </row>
    <row r="18" spans="2:11" ht="15" customHeight="1">
      <c r="B18" s="233"/>
      <c r="C18" s="233"/>
      <c r="D18" s="233"/>
      <c r="E18" s="233"/>
      <c r="F18" s="233"/>
      <c r="G18" s="233"/>
      <c r="H18" s="233"/>
      <c r="I18" s="233"/>
      <c r="J18" s="233"/>
      <c r="K18" s="233"/>
    </row>
    <row r="19" spans="2:11" ht="15.75">
      <c r="B19" s="224" t="s">
        <v>1</v>
      </c>
      <c r="C19" s="224"/>
      <c r="D19" s="224"/>
      <c r="E19" s="217"/>
      <c r="F19" s="217"/>
      <c r="G19" s="217"/>
      <c r="H19" s="217"/>
      <c r="I19" s="217"/>
      <c r="J19" s="217"/>
      <c r="K19" s="217"/>
    </row>
    <row r="20" spans="2:11">
      <c r="B20" s="517" t="s">
        <v>357</v>
      </c>
      <c r="C20" s="494"/>
      <c r="D20" s="494"/>
      <c r="E20" s="494"/>
      <c r="F20" s="494"/>
      <c r="G20" s="494"/>
      <c r="H20" s="494"/>
      <c r="I20" s="494"/>
      <c r="J20" s="494"/>
      <c r="K20" s="495"/>
    </row>
    <row r="21" spans="2:11">
      <c r="B21" s="496"/>
      <c r="C21" s="497"/>
      <c r="D21" s="497"/>
      <c r="E21" s="497"/>
      <c r="F21" s="497"/>
      <c r="G21" s="497"/>
      <c r="H21" s="497"/>
      <c r="I21" s="497"/>
      <c r="J21" s="497"/>
      <c r="K21" s="498"/>
    </row>
    <row r="22" spans="2:11">
      <c r="B22" s="496"/>
      <c r="C22" s="497"/>
      <c r="D22" s="497"/>
      <c r="E22" s="497"/>
      <c r="F22" s="497"/>
      <c r="G22" s="497"/>
      <c r="H22" s="497"/>
      <c r="I22" s="497"/>
      <c r="J22" s="497"/>
      <c r="K22" s="498"/>
    </row>
    <row r="23" spans="2:11">
      <c r="B23" s="496"/>
      <c r="C23" s="497"/>
      <c r="D23" s="497"/>
      <c r="E23" s="497"/>
      <c r="F23" s="497"/>
      <c r="G23" s="497"/>
      <c r="H23" s="497"/>
      <c r="I23" s="497"/>
      <c r="J23" s="497"/>
      <c r="K23" s="498"/>
    </row>
    <row r="24" spans="2:11">
      <c r="B24" s="496"/>
      <c r="C24" s="497"/>
      <c r="D24" s="497"/>
      <c r="E24" s="497"/>
      <c r="F24" s="497"/>
      <c r="G24" s="497"/>
      <c r="H24" s="497"/>
      <c r="I24" s="497"/>
      <c r="J24" s="497"/>
      <c r="K24" s="498"/>
    </row>
    <row r="25" spans="2:11">
      <c r="B25" s="496"/>
      <c r="C25" s="497"/>
      <c r="D25" s="497"/>
      <c r="E25" s="497"/>
      <c r="F25" s="497"/>
      <c r="G25" s="497"/>
      <c r="H25" s="497"/>
      <c r="I25" s="497"/>
      <c r="J25" s="497"/>
      <c r="K25" s="498"/>
    </row>
    <row r="26" spans="2:11">
      <c r="B26" s="496"/>
      <c r="C26" s="497"/>
      <c r="D26" s="497"/>
      <c r="E26" s="497"/>
      <c r="F26" s="497"/>
      <c r="G26" s="497"/>
      <c r="H26" s="497"/>
      <c r="I26" s="497"/>
      <c r="J26" s="497"/>
      <c r="K26" s="498"/>
    </row>
    <row r="27" spans="2:11">
      <c r="B27" s="499"/>
      <c r="C27" s="500"/>
      <c r="D27" s="500"/>
      <c r="E27" s="500"/>
      <c r="F27" s="500"/>
      <c r="G27" s="500"/>
      <c r="H27" s="500"/>
      <c r="I27" s="500"/>
      <c r="J27" s="500"/>
      <c r="K27" s="501"/>
    </row>
  </sheetData>
  <mergeCells count="6">
    <mergeCell ref="B20:K27"/>
    <mergeCell ref="B16:J17"/>
    <mergeCell ref="C3:C4"/>
    <mergeCell ref="E3:E4"/>
    <mergeCell ref="F3:K3"/>
    <mergeCell ref="B3:B4"/>
  </mergeCells>
  <hyperlinks>
    <hyperlink ref="A1" location="Indice!A1" display="Indice!A1" xr:uid="{00000000-0004-0000-2B00-000000000000}"/>
    <hyperlink ref="K1" location="'Ficha_brecha salarial por sexo'!A1" display="ficha técnica" xr:uid="{00000000-0004-0000-2B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4" tint="0.59999389629810485"/>
  </sheetPr>
  <dimension ref="A1:AD46"/>
  <sheetViews>
    <sheetView workbookViewId="0">
      <selection activeCell="C4" sqref="C4"/>
    </sheetView>
  </sheetViews>
  <sheetFormatPr defaultColWidth="11.42578125" defaultRowHeight="15"/>
  <cols>
    <col min="1" max="1" width="4.42578125" style="2" customWidth="1"/>
    <col min="2" max="2" width="39.7109375" customWidth="1"/>
    <col min="3" max="3" width="90.710937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+'Brecha salarial por sexo'!B1</f>
        <v>Brecha salarial por sexo</v>
      </c>
      <c r="D4" s="2"/>
      <c r="E4" s="2"/>
      <c r="F4" s="2"/>
      <c r="G4" s="2"/>
      <c r="H4" s="2"/>
      <c r="I4" s="2"/>
      <c r="J4" s="2"/>
      <c r="K4" s="2"/>
      <c r="L4" s="2"/>
      <c r="M4" s="2"/>
      <c r="N4" s="2"/>
      <c r="O4" s="2"/>
      <c r="P4" s="2"/>
      <c r="Q4" s="2"/>
      <c r="R4" s="2"/>
      <c r="S4" s="2"/>
      <c r="T4" s="2"/>
      <c r="U4" s="2"/>
      <c r="V4" s="2"/>
      <c r="W4" s="2"/>
      <c r="X4" s="2"/>
      <c r="Y4" s="2"/>
      <c r="Z4" s="2"/>
      <c r="AA4" s="2"/>
      <c r="AB4" s="2"/>
      <c r="AC4" s="2"/>
      <c r="AD4" s="2"/>
    </row>
    <row r="5" spans="2:30" ht="94.5" customHeight="1">
      <c r="B5" s="246" t="s">
        <v>4</v>
      </c>
      <c r="C5" s="249" t="s">
        <v>358</v>
      </c>
      <c r="D5" s="2"/>
      <c r="E5" s="2"/>
      <c r="F5" s="2"/>
      <c r="G5" s="2"/>
      <c r="H5" s="2"/>
      <c r="I5" s="2"/>
      <c r="J5" s="2"/>
      <c r="K5" s="2"/>
      <c r="L5" s="2"/>
      <c r="M5" s="2"/>
      <c r="N5" s="2"/>
      <c r="O5" s="2"/>
      <c r="P5" s="2"/>
      <c r="Q5" s="2"/>
      <c r="R5" s="2"/>
      <c r="S5" s="2"/>
      <c r="T5" s="2"/>
      <c r="U5" s="2"/>
      <c r="V5" s="2"/>
      <c r="W5" s="2"/>
      <c r="X5" s="2"/>
      <c r="Y5" s="2"/>
      <c r="Z5" s="2"/>
      <c r="AA5" s="2"/>
      <c r="AB5" s="2"/>
      <c r="AC5" s="2"/>
      <c r="AD5" s="2"/>
    </row>
    <row r="6" spans="2:30" ht="58.5" customHeight="1">
      <c r="B6" s="246" t="s">
        <v>5</v>
      </c>
      <c r="C6" s="249"/>
      <c r="D6" s="2"/>
      <c r="E6" s="2"/>
      <c r="F6" s="2"/>
      <c r="G6" s="2"/>
      <c r="H6" s="2"/>
      <c r="I6" s="2"/>
      <c r="J6" s="2"/>
      <c r="K6" s="2"/>
      <c r="L6" s="2"/>
      <c r="M6" s="2"/>
      <c r="N6" s="2"/>
      <c r="O6" s="2"/>
      <c r="P6" s="2"/>
      <c r="Q6" s="2"/>
      <c r="R6" s="2"/>
      <c r="S6" s="2"/>
      <c r="T6" s="2"/>
      <c r="U6" s="2"/>
      <c r="V6" s="2"/>
      <c r="W6" s="2"/>
      <c r="X6" s="2"/>
      <c r="Y6" s="2"/>
      <c r="Z6" s="2"/>
      <c r="AA6" s="2"/>
      <c r="AB6" s="2"/>
      <c r="AC6" s="2"/>
      <c r="AD6" s="2"/>
    </row>
    <row r="7" spans="2:30">
      <c r="B7" s="246" t="s">
        <v>6</v>
      </c>
      <c r="C7" s="243" t="s">
        <v>34</v>
      </c>
      <c r="D7" s="2"/>
      <c r="E7" s="2"/>
      <c r="F7" s="2"/>
      <c r="G7" s="2"/>
      <c r="H7" s="2"/>
      <c r="I7" s="2"/>
      <c r="J7" s="2"/>
      <c r="K7" s="2"/>
      <c r="L7" s="2"/>
      <c r="M7" s="2"/>
      <c r="N7" s="2"/>
      <c r="O7" s="2"/>
      <c r="P7" s="2"/>
      <c r="Q7" s="2"/>
      <c r="R7" s="2"/>
      <c r="S7" s="2"/>
      <c r="T7" s="2"/>
      <c r="U7" s="2"/>
      <c r="V7" s="2"/>
      <c r="W7" s="2"/>
      <c r="X7" s="2"/>
      <c r="Y7" s="2"/>
      <c r="Z7" s="2"/>
      <c r="AA7" s="2"/>
      <c r="AB7" s="2"/>
      <c r="AC7" s="2"/>
      <c r="AD7" s="2"/>
    </row>
    <row r="8" spans="2:30">
      <c r="B8" s="246" t="s">
        <v>7</v>
      </c>
      <c r="C8" s="243" t="s">
        <v>359</v>
      </c>
      <c r="D8" s="2"/>
      <c r="E8" s="2"/>
      <c r="F8" s="2"/>
      <c r="G8" s="2"/>
      <c r="H8" s="2"/>
      <c r="I8" s="2"/>
      <c r="J8" s="2"/>
      <c r="K8" s="2"/>
      <c r="L8" s="2"/>
      <c r="M8" s="2"/>
      <c r="N8" s="2"/>
      <c r="O8" s="2"/>
      <c r="P8" s="2"/>
      <c r="Q8" s="2"/>
      <c r="R8" s="2"/>
      <c r="S8" s="2"/>
      <c r="T8" s="2"/>
      <c r="U8" s="2"/>
      <c r="V8" s="2"/>
      <c r="W8" s="2"/>
      <c r="X8" s="2"/>
      <c r="Y8" s="2"/>
      <c r="Z8" s="2"/>
      <c r="AA8" s="2"/>
      <c r="AB8" s="2"/>
      <c r="AC8" s="2"/>
      <c r="AD8" s="2"/>
    </row>
    <row r="9" spans="2:30" ht="30">
      <c r="B9" s="246" t="s">
        <v>8</v>
      </c>
      <c r="C9" s="249" t="s">
        <v>360</v>
      </c>
      <c r="D9" s="2"/>
      <c r="E9" s="2"/>
      <c r="F9" s="2"/>
      <c r="G9" s="2"/>
      <c r="H9" s="2"/>
      <c r="I9" s="2"/>
      <c r="J9" s="2"/>
      <c r="K9" s="2"/>
      <c r="L9" s="2"/>
      <c r="M9" s="2"/>
      <c r="N9" s="2"/>
      <c r="O9" s="2"/>
      <c r="P9" s="2"/>
      <c r="Q9" s="2"/>
      <c r="R9" s="2"/>
      <c r="S9" s="2"/>
      <c r="T9" s="2"/>
      <c r="U9" s="2"/>
      <c r="V9" s="2"/>
      <c r="W9" s="2"/>
      <c r="X9" s="2"/>
      <c r="Y9" s="2"/>
      <c r="Z9" s="2"/>
      <c r="AA9" s="2"/>
      <c r="AB9" s="2"/>
      <c r="AC9" s="2"/>
      <c r="AD9" s="2"/>
    </row>
    <row r="10" spans="2:30" ht="30">
      <c r="B10" s="247" t="s">
        <v>9</v>
      </c>
      <c r="C10" s="248" t="s">
        <v>361</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506" t="s">
        <v>10</v>
      </c>
      <c r="C11" s="507"/>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ht="15" customHeight="1">
      <c r="B12" s="240" t="s">
        <v>11</v>
      </c>
      <c r="C12" s="241" t="s">
        <v>362</v>
      </c>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242" t="s">
        <v>12</v>
      </c>
      <c r="C13" s="243" t="s">
        <v>363</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242" t="s">
        <v>13</v>
      </c>
      <c r="C14" s="243" t="s">
        <v>364</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242" t="s">
        <v>14</v>
      </c>
      <c r="C15" s="250" t="s">
        <v>365</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244" t="s">
        <v>15</v>
      </c>
      <c r="C16" s="245" t="s">
        <v>366</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240" t="s">
        <v>11</v>
      </c>
      <c r="C17" s="241" t="s">
        <v>367</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c r="B18" s="242" t="s">
        <v>12</v>
      </c>
      <c r="C18" s="243" t="s">
        <v>368</v>
      </c>
    </row>
    <row r="19" spans="2:30" s="2" customFormat="1">
      <c r="B19" s="242" t="s">
        <v>13</v>
      </c>
      <c r="C19" s="243" t="s">
        <v>364</v>
      </c>
    </row>
    <row r="20" spans="2:30" s="2" customFormat="1">
      <c r="B20" s="242" t="s">
        <v>14</v>
      </c>
      <c r="C20" s="250" t="s">
        <v>369</v>
      </c>
    </row>
    <row r="21" spans="2:30" s="2" customFormat="1">
      <c r="B21" s="244" t="s">
        <v>15</v>
      </c>
      <c r="C21" s="245" t="s">
        <v>370</v>
      </c>
    </row>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1:C11"/>
  </mergeCells>
  <hyperlinks>
    <hyperlink ref="C4" location="'Brecha salarial por sexo'!A1" display="'Brecha salarial por sexo'!A1" xr:uid="{00000000-0004-0000-2C00-000000000000}"/>
    <hyperlink ref="C16" r:id="rId1" xr:uid="{00000000-0004-0000-2C00-000001000000}"/>
    <hyperlink ref="C21" r:id="rId2" xr:uid="{00000000-0004-0000-2C00-000002000000}"/>
  </hyperlinks>
  <pageMargins left="0.7" right="0.7" top="0.75" bottom="0.75" header="0.3" footer="0.3"/>
  <pageSetup paperSize="9" orientation="portrait" horizontalDpi="0" verticalDpi="0"/>
  <drawing r:id="rId3"/>
  <extLst>
    <ext xmlns:mx="http://schemas.microsoft.com/office/mac/excel/2008/main" uri="{64002731-A6B0-56B0-2670-7721B7C09600}">
      <mx:PLV Mode="0" OnePage="0" WScale="0"/>
    </ext>
  </extLst>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rgb="FF7030A0"/>
  </sheetPr>
  <dimension ref="A1:K29"/>
  <sheetViews>
    <sheetView workbookViewId="0">
      <selection activeCell="B17" sqref="B17:J18"/>
    </sheetView>
  </sheetViews>
  <sheetFormatPr defaultColWidth="11.42578125" defaultRowHeight="15"/>
  <cols>
    <col min="1" max="1" width="5" style="2" customWidth="1"/>
    <col min="2" max="2" width="12.28515625" style="2" customWidth="1"/>
    <col min="3" max="3" width="17" style="2" customWidth="1"/>
    <col min="4" max="4" width="15.7109375" style="2" customWidth="1"/>
    <col min="5" max="5" width="6" style="2" customWidth="1"/>
    <col min="6" max="6" width="11.28515625" style="2" customWidth="1"/>
    <col min="7" max="7" width="11.42578125" style="2" customWidth="1"/>
    <col min="8" max="8" width="15.28515625" style="2" customWidth="1"/>
    <col min="9" max="9" width="10" style="2" customWidth="1"/>
    <col min="10" max="11" width="13.42578125" style="2" customWidth="1"/>
    <col min="12" max="15" width="16.28515625" style="2" customWidth="1"/>
    <col min="16" max="16384" width="11.42578125" style="2"/>
  </cols>
  <sheetData>
    <row r="1" spans="1:11" s="18" customFormat="1" ht="18.75">
      <c r="A1" s="264">
        <v>35</v>
      </c>
      <c r="B1" s="259" t="s">
        <v>90</v>
      </c>
      <c r="C1" s="259"/>
      <c r="D1" s="259"/>
      <c r="E1" s="259"/>
      <c r="F1" s="259"/>
      <c r="G1" s="259"/>
      <c r="H1" s="259"/>
      <c r="I1" s="259"/>
      <c r="J1" s="259"/>
      <c r="K1" s="270" t="s">
        <v>19</v>
      </c>
    </row>
    <row r="2" spans="1:11" s="18" customFormat="1" ht="18.75">
      <c r="A2" s="264"/>
      <c r="B2" s="259"/>
      <c r="C2" s="259"/>
      <c r="D2" s="259"/>
      <c r="E2" s="259"/>
      <c r="F2" s="259"/>
      <c r="G2" s="259"/>
      <c r="H2" s="263"/>
      <c r="I2" s="259"/>
      <c r="J2" s="259"/>
      <c r="K2" s="259"/>
    </row>
    <row r="3" spans="1:11" s="18" customFormat="1" ht="18.75">
      <c r="A3" s="258"/>
      <c r="B3" s="589" t="s">
        <v>0</v>
      </c>
      <c r="C3" s="587" t="s">
        <v>32</v>
      </c>
      <c r="D3" s="259"/>
      <c r="E3" s="489" t="s">
        <v>0</v>
      </c>
      <c r="F3" s="583" t="s">
        <v>175</v>
      </c>
      <c r="G3" s="583"/>
      <c r="H3" s="583"/>
      <c r="I3" s="583"/>
      <c r="J3" s="583"/>
      <c r="K3" s="584"/>
    </row>
    <row r="4" spans="1:11" ht="15" customHeight="1">
      <c r="A4" s="257"/>
      <c r="B4" s="590"/>
      <c r="C4" s="588"/>
      <c r="D4" s="262"/>
      <c r="E4" s="490"/>
      <c r="F4" s="265" t="s">
        <v>23</v>
      </c>
      <c r="G4" s="268" t="s">
        <v>24</v>
      </c>
      <c r="H4" s="268" t="s">
        <v>25</v>
      </c>
      <c r="I4" s="268" t="s">
        <v>26</v>
      </c>
      <c r="J4" s="268" t="s">
        <v>28</v>
      </c>
      <c r="K4" s="271" t="s">
        <v>27</v>
      </c>
    </row>
    <row r="5" spans="1:11">
      <c r="A5" s="257"/>
      <c r="B5" s="276">
        <v>2010</v>
      </c>
      <c r="C5" s="273">
        <v>8.9150891975795012</v>
      </c>
      <c r="D5" s="267"/>
      <c r="E5" s="276">
        <v>2010</v>
      </c>
      <c r="F5" s="280">
        <v>7.0361196755443878</v>
      </c>
      <c r="G5" s="280">
        <v>18.385891285271768</v>
      </c>
      <c r="H5" s="280">
        <v>9.630080117544793</v>
      </c>
      <c r="I5" s="280">
        <v>11.443780905757247</v>
      </c>
      <c r="J5" s="280">
        <v>13.57058889373527</v>
      </c>
      <c r="K5" s="273">
        <v>9.9307223537794673</v>
      </c>
    </row>
    <row r="6" spans="1:11">
      <c r="A6" s="257"/>
      <c r="B6" s="277">
        <v>2011</v>
      </c>
      <c r="C6" s="274">
        <v>10.29847593417751</v>
      </c>
      <c r="D6" s="267"/>
      <c r="E6" s="277">
        <v>2011</v>
      </c>
      <c r="F6" s="281">
        <v>8.7373068659389723</v>
      </c>
      <c r="G6" s="281">
        <v>15.578121430642666</v>
      </c>
      <c r="H6" s="281">
        <v>9.7558404923482431</v>
      </c>
      <c r="I6" s="281">
        <v>11.404319939129785</v>
      </c>
      <c r="J6" s="281">
        <v>17.973631714683325</v>
      </c>
      <c r="K6" s="274">
        <v>10.296456368141502</v>
      </c>
    </row>
    <row r="7" spans="1:11">
      <c r="A7" s="257"/>
      <c r="B7" s="277">
        <v>2012</v>
      </c>
      <c r="C7" s="274">
        <v>10.17175412398811</v>
      </c>
      <c r="D7" s="267"/>
      <c r="E7" s="277">
        <v>2012</v>
      </c>
      <c r="F7" s="281">
        <v>9.0129316765916894</v>
      </c>
      <c r="G7" s="281">
        <v>15.082079325636775</v>
      </c>
      <c r="H7" s="281">
        <v>10.340982526251075</v>
      </c>
      <c r="I7" s="281">
        <v>12.499077594798498</v>
      </c>
      <c r="J7" s="281">
        <v>14.04893120098061</v>
      </c>
      <c r="K7" s="274">
        <v>9.9462341952563893</v>
      </c>
    </row>
    <row r="8" spans="1:11">
      <c r="A8" s="257"/>
      <c r="B8" s="277">
        <v>2013</v>
      </c>
      <c r="C8" s="274">
        <v>9.3861625638576722</v>
      </c>
      <c r="D8" s="267"/>
      <c r="E8" s="277">
        <v>2013</v>
      </c>
      <c r="F8" s="281">
        <v>8.4304883226872196</v>
      </c>
      <c r="G8" s="281">
        <v>13.496313257844779</v>
      </c>
      <c r="H8" s="281">
        <v>9.272896849009463</v>
      </c>
      <c r="I8" s="281">
        <v>12.078930515402167</v>
      </c>
      <c r="J8" s="281">
        <v>11.734579576664398</v>
      </c>
      <c r="K8" s="274">
        <v>9.3960116480402824</v>
      </c>
    </row>
    <row r="9" spans="1:11">
      <c r="A9" s="257"/>
      <c r="B9" s="277">
        <v>2014</v>
      </c>
      <c r="C9" s="274">
        <v>9.6173851387939706</v>
      </c>
      <c r="D9" s="267"/>
      <c r="E9" s="277">
        <v>2014</v>
      </c>
      <c r="F9" s="281">
        <v>8.6697411098789523</v>
      </c>
      <c r="G9" s="281">
        <v>15.162783134905199</v>
      </c>
      <c r="H9" s="281">
        <v>8.6713143174361917</v>
      </c>
      <c r="I9" s="281">
        <v>11.828027424257598</v>
      </c>
      <c r="J9" s="281">
        <v>12.102263064836606</v>
      </c>
      <c r="K9" s="274">
        <v>9.1885551695781373</v>
      </c>
    </row>
    <row r="10" spans="1:11">
      <c r="A10" s="257"/>
      <c r="B10" s="277">
        <v>2015</v>
      </c>
      <c r="C10" s="274">
        <v>9.6129736452028993</v>
      </c>
      <c r="D10" s="267"/>
      <c r="E10" s="277">
        <v>2015</v>
      </c>
      <c r="F10" s="281">
        <v>9.0075143663650401</v>
      </c>
      <c r="G10" s="281">
        <v>12.550674838731366</v>
      </c>
      <c r="H10" s="281">
        <v>9.3454113980916027</v>
      </c>
      <c r="I10" s="281">
        <v>11.543264740367318</v>
      </c>
      <c r="J10" s="281">
        <v>11.374883859716693</v>
      </c>
      <c r="K10" s="274">
        <v>8.9219879812898384</v>
      </c>
    </row>
    <row r="11" spans="1:11">
      <c r="A11" s="257"/>
      <c r="B11" s="277">
        <v>2016</v>
      </c>
      <c r="C11" s="274">
        <v>9.5355240512127253</v>
      </c>
      <c r="D11" s="267"/>
      <c r="E11" s="277">
        <v>2016</v>
      </c>
      <c r="F11" s="281">
        <v>8.8283085029745454</v>
      </c>
      <c r="G11" s="281">
        <v>11.687718716192993</v>
      </c>
      <c r="H11" s="281">
        <v>13.170284964937714</v>
      </c>
      <c r="I11" s="281">
        <v>12.079542508616385</v>
      </c>
      <c r="J11" s="281">
        <v>9.9178895690860269</v>
      </c>
      <c r="K11" s="274">
        <v>8.6428771252819718</v>
      </c>
    </row>
    <row r="12" spans="1:11">
      <c r="A12" s="257"/>
      <c r="B12" s="278">
        <v>2017</v>
      </c>
      <c r="C12" s="279">
        <v>9.0717243946141917</v>
      </c>
      <c r="D12" s="260"/>
      <c r="E12" s="278">
        <v>2017</v>
      </c>
      <c r="F12" s="282">
        <v>7.8895223589907459</v>
      </c>
      <c r="G12" s="282">
        <v>12.113788599093272</v>
      </c>
      <c r="H12" s="282">
        <v>15.229803355886476</v>
      </c>
      <c r="I12" s="282">
        <v>12.272382817597341</v>
      </c>
      <c r="J12" s="282">
        <v>9.6943885455470475</v>
      </c>
      <c r="K12" s="279">
        <v>8.5421226626706783</v>
      </c>
    </row>
    <row r="13" spans="1:11">
      <c r="A13" s="257"/>
      <c r="B13" s="267"/>
      <c r="C13" s="275"/>
      <c r="D13" s="260"/>
      <c r="E13" s="267"/>
      <c r="F13" s="272"/>
      <c r="G13" s="272"/>
      <c r="H13" s="272"/>
      <c r="I13" s="272"/>
      <c r="J13" s="272"/>
      <c r="K13" s="272"/>
    </row>
    <row r="14" spans="1:11" s="24" customFormat="1" ht="12.75" customHeight="1">
      <c r="A14" s="257"/>
      <c r="B14" s="260" t="s">
        <v>212</v>
      </c>
      <c r="C14" s="257"/>
      <c r="D14" s="257"/>
      <c r="E14" s="257"/>
      <c r="F14" s="257"/>
      <c r="G14" s="257"/>
      <c r="H14" s="257"/>
      <c r="I14" s="257"/>
      <c r="J14" s="257"/>
      <c r="K14" s="257"/>
    </row>
    <row r="15" spans="1:11" s="24" customFormat="1" ht="12.75">
      <c r="A15" s="252"/>
      <c r="B15" s="253"/>
      <c r="C15" s="253"/>
      <c r="D15" s="253"/>
      <c r="E15" s="253"/>
      <c r="F15" s="253"/>
      <c r="G15" s="253"/>
      <c r="H15" s="253"/>
      <c r="I15" s="253"/>
      <c r="J15" s="253"/>
      <c r="K15" s="253"/>
    </row>
    <row r="16" spans="1:11" s="24" customFormat="1" ht="13.5" customHeight="1">
      <c r="A16" s="252"/>
      <c r="B16" s="254"/>
      <c r="C16" s="254"/>
      <c r="D16" s="254"/>
      <c r="E16" s="254"/>
      <c r="F16" s="254"/>
      <c r="G16" s="254"/>
      <c r="H16" s="254"/>
      <c r="I16" s="254"/>
      <c r="J16" s="254"/>
      <c r="K16" s="254"/>
    </row>
    <row r="17" spans="1:11">
      <c r="A17" s="251"/>
      <c r="B17" s="502" t="s">
        <v>427</v>
      </c>
      <c r="C17" s="502"/>
      <c r="D17" s="502"/>
      <c r="E17" s="502"/>
      <c r="F17" s="502"/>
      <c r="G17" s="502"/>
      <c r="H17" s="502"/>
      <c r="I17" s="502"/>
      <c r="J17" s="502"/>
      <c r="K17" s="266"/>
    </row>
    <row r="18" spans="1:11" ht="15" customHeight="1">
      <c r="A18" s="251"/>
      <c r="B18" s="502"/>
      <c r="C18" s="502"/>
      <c r="D18" s="502"/>
      <c r="E18" s="502"/>
      <c r="F18" s="502"/>
      <c r="G18" s="502"/>
      <c r="H18" s="502"/>
      <c r="I18" s="502"/>
      <c r="J18" s="502"/>
      <c r="K18" s="266"/>
    </row>
    <row r="19" spans="1:11">
      <c r="A19" s="251"/>
      <c r="B19" s="269"/>
      <c r="C19" s="269"/>
      <c r="D19" s="269"/>
      <c r="E19" s="269"/>
      <c r="F19" s="269"/>
      <c r="G19" s="269"/>
      <c r="H19" s="269"/>
      <c r="I19" s="269"/>
      <c r="J19" s="269"/>
      <c r="K19" s="269"/>
    </row>
    <row r="20" spans="1:11" ht="15.75">
      <c r="A20" s="251"/>
      <c r="B20" s="261" t="s">
        <v>1</v>
      </c>
      <c r="C20" s="261"/>
      <c r="D20" s="261"/>
      <c r="E20" s="257"/>
      <c r="F20" s="257"/>
      <c r="G20" s="257"/>
      <c r="H20" s="257"/>
      <c r="I20" s="257"/>
      <c r="J20" s="257"/>
      <c r="K20" s="257"/>
    </row>
    <row r="21" spans="1:11">
      <c r="A21" s="251"/>
      <c r="B21" s="517" t="s">
        <v>371</v>
      </c>
      <c r="C21" s="494"/>
      <c r="D21" s="494"/>
      <c r="E21" s="494"/>
      <c r="F21" s="494"/>
      <c r="G21" s="494"/>
      <c r="H21" s="494"/>
      <c r="I21" s="494"/>
      <c r="J21" s="494"/>
      <c r="K21" s="495"/>
    </row>
    <row r="22" spans="1:11">
      <c r="A22" s="251"/>
      <c r="B22" s="496"/>
      <c r="C22" s="497"/>
      <c r="D22" s="497"/>
      <c r="E22" s="497"/>
      <c r="F22" s="497"/>
      <c r="G22" s="497"/>
      <c r="H22" s="497"/>
      <c r="I22" s="497"/>
      <c r="J22" s="497"/>
      <c r="K22" s="498"/>
    </row>
    <row r="23" spans="1:11">
      <c r="A23" s="251"/>
      <c r="B23" s="496"/>
      <c r="C23" s="497"/>
      <c r="D23" s="497"/>
      <c r="E23" s="497"/>
      <c r="F23" s="497"/>
      <c r="G23" s="497"/>
      <c r="H23" s="497"/>
      <c r="I23" s="497"/>
      <c r="J23" s="497"/>
      <c r="K23" s="498"/>
    </row>
    <row r="24" spans="1:11">
      <c r="A24" s="251"/>
      <c r="B24" s="496"/>
      <c r="C24" s="497"/>
      <c r="D24" s="497"/>
      <c r="E24" s="497"/>
      <c r="F24" s="497"/>
      <c r="G24" s="497"/>
      <c r="H24" s="497"/>
      <c r="I24" s="497"/>
      <c r="J24" s="497"/>
      <c r="K24" s="498"/>
    </row>
    <row r="25" spans="1:11">
      <c r="A25" s="251"/>
      <c r="B25" s="496"/>
      <c r="C25" s="497"/>
      <c r="D25" s="497"/>
      <c r="E25" s="497"/>
      <c r="F25" s="497"/>
      <c r="G25" s="497"/>
      <c r="H25" s="497"/>
      <c r="I25" s="497"/>
      <c r="J25" s="497"/>
      <c r="K25" s="498"/>
    </row>
    <row r="26" spans="1:11">
      <c r="A26" s="251"/>
      <c r="B26" s="496"/>
      <c r="C26" s="497"/>
      <c r="D26" s="497"/>
      <c r="E26" s="497"/>
      <c r="F26" s="497"/>
      <c r="G26" s="497"/>
      <c r="H26" s="497"/>
      <c r="I26" s="497"/>
      <c r="J26" s="497"/>
      <c r="K26" s="498"/>
    </row>
    <row r="27" spans="1:11">
      <c r="A27" s="251"/>
      <c r="B27" s="496"/>
      <c r="C27" s="497"/>
      <c r="D27" s="497"/>
      <c r="E27" s="497"/>
      <c r="F27" s="497"/>
      <c r="G27" s="497"/>
      <c r="H27" s="497"/>
      <c r="I27" s="497"/>
      <c r="J27" s="497"/>
      <c r="K27" s="498"/>
    </row>
    <row r="28" spans="1:11">
      <c r="A28" s="251"/>
      <c r="B28" s="496"/>
      <c r="C28" s="497"/>
      <c r="D28" s="497"/>
      <c r="E28" s="497"/>
      <c r="F28" s="497"/>
      <c r="G28" s="497"/>
      <c r="H28" s="497"/>
      <c r="I28" s="497"/>
      <c r="J28" s="497"/>
      <c r="K28" s="498"/>
    </row>
    <row r="29" spans="1:11">
      <c r="A29" s="251"/>
      <c r="B29" s="499"/>
      <c r="C29" s="500"/>
      <c r="D29" s="500"/>
      <c r="E29" s="500"/>
      <c r="F29" s="500"/>
      <c r="G29" s="500"/>
      <c r="H29" s="500"/>
      <c r="I29" s="500"/>
      <c r="J29" s="500"/>
      <c r="K29" s="501"/>
    </row>
  </sheetData>
  <mergeCells count="6">
    <mergeCell ref="B21:K29"/>
    <mergeCell ref="C3:C4"/>
    <mergeCell ref="E3:E4"/>
    <mergeCell ref="F3:K3"/>
    <mergeCell ref="B17:J18"/>
    <mergeCell ref="B3:B4"/>
  </mergeCells>
  <hyperlinks>
    <hyperlink ref="A1" location="Indice!A1" display="Indice!A1" xr:uid="{00000000-0004-0000-2D00-000000000000}"/>
    <hyperlink ref="K1" location="'Ficha_tasa de desempleo'!A1" display="ficha técnica" xr:uid="{00000000-0004-0000-2D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rgb="FF7030A0"/>
  </sheetPr>
  <dimension ref="A1:AD46"/>
  <sheetViews>
    <sheetView workbookViewId="0"/>
  </sheetViews>
  <sheetFormatPr defaultColWidth="11.42578125" defaultRowHeight="15"/>
  <cols>
    <col min="1" max="1" width="4.42578125" style="2" customWidth="1"/>
    <col min="2" max="2" width="37.28515625" customWidth="1"/>
    <col min="3" max="3" width="90.710937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+'Tasa de desempleo'!B1</f>
        <v>Tasa de desempleo</v>
      </c>
      <c r="D4" s="2"/>
      <c r="E4" s="2"/>
      <c r="F4" s="2"/>
      <c r="G4" s="2"/>
      <c r="H4" s="2"/>
      <c r="I4" s="2"/>
      <c r="J4" s="2"/>
      <c r="K4" s="2"/>
      <c r="L4" s="2"/>
      <c r="M4" s="2"/>
      <c r="N4" s="2"/>
      <c r="O4" s="2"/>
      <c r="P4" s="2"/>
      <c r="Q4" s="2"/>
      <c r="R4" s="2"/>
      <c r="S4" s="2"/>
      <c r="T4" s="2"/>
      <c r="U4" s="2"/>
      <c r="V4" s="2"/>
      <c r="W4" s="2"/>
      <c r="X4" s="2"/>
      <c r="Y4" s="2"/>
      <c r="Z4" s="2"/>
      <c r="AA4" s="2"/>
      <c r="AB4" s="2"/>
      <c r="AC4" s="2"/>
      <c r="AD4" s="2"/>
    </row>
    <row r="5" spans="2:30" ht="35.25" customHeight="1">
      <c r="B5" s="294" t="s">
        <v>4</v>
      </c>
      <c r="C5" s="299" t="s">
        <v>372</v>
      </c>
      <c r="D5" s="2"/>
      <c r="E5" s="2"/>
      <c r="F5" s="2"/>
      <c r="G5" s="2"/>
      <c r="H5" s="2"/>
      <c r="I5" s="2"/>
      <c r="J5" s="2"/>
      <c r="K5" s="2"/>
      <c r="L5" s="2"/>
      <c r="M5" s="2"/>
      <c r="N5" s="2"/>
      <c r="O5" s="2"/>
      <c r="P5" s="2"/>
      <c r="Q5" s="2"/>
      <c r="R5" s="2"/>
      <c r="S5" s="2"/>
      <c r="T5" s="2"/>
      <c r="U5" s="2"/>
      <c r="V5" s="2"/>
      <c r="W5" s="2"/>
      <c r="X5" s="2"/>
      <c r="Y5" s="2"/>
      <c r="Z5" s="2"/>
      <c r="AA5" s="2"/>
      <c r="AB5" s="2"/>
      <c r="AC5" s="2"/>
      <c r="AD5" s="2"/>
    </row>
    <row r="6" spans="2:30" ht="54.75" customHeight="1">
      <c r="B6" s="294" t="s">
        <v>5</v>
      </c>
      <c r="C6" s="299"/>
      <c r="D6" s="2"/>
      <c r="E6" s="2"/>
      <c r="F6" s="2"/>
      <c r="G6" s="2"/>
      <c r="H6" s="2"/>
      <c r="I6" s="2"/>
      <c r="J6" s="2"/>
      <c r="K6" s="2"/>
      <c r="L6" s="2"/>
      <c r="M6" s="2"/>
      <c r="N6" s="2"/>
      <c r="O6" s="2"/>
      <c r="P6" s="2"/>
      <c r="Q6" s="2"/>
      <c r="R6" s="2"/>
      <c r="S6" s="2"/>
      <c r="T6" s="2"/>
      <c r="U6" s="2"/>
      <c r="V6" s="2"/>
      <c r="W6" s="2"/>
      <c r="X6" s="2"/>
      <c r="Y6" s="2"/>
      <c r="Z6" s="2"/>
      <c r="AA6" s="2"/>
      <c r="AB6" s="2"/>
      <c r="AC6" s="2"/>
      <c r="AD6" s="2"/>
    </row>
    <row r="7" spans="2:30">
      <c r="B7" s="294" t="s">
        <v>6</v>
      </c>
      <c r="C7" s="291" t="s">
        <v>32</v>
      </c>
      <c r="D7" s="2"/>
      <c r="E7" s="2"/>
      <c r="F7" s="2"/>
      <c r="G7" s="2"/>
      <c r="H7" s="2"/>
      <c r="I7" s="2"/>
      <c r="J7" s="2"/>
      <c r="K7" s="2"/>
      <c r="L7" s="2"/>
      <c r="M7" s="2"/>
      <c r="N7" s="2"/>
      <c r="O7" s="2"/>
      <c r="P7" s="2"/>
      <c r="Q7" s="2"/>
      <c r="R7" s="2"/>
      <c r="S7" s="2"/>
      <c r="T7" s="2"/>
      <c r="U7" s="2"/>
      <c r="V7" s="2"/>
      <c r="W7" s="2"/>
      <c r="X7" s="2"/>
      <c r="Y7" s="2"/>
      <c r="Z7" s="2"/>
      <c r="AA7" s="2"/>
      <c r="AB7" s="2"/>
      <c r="AC7" s="2"/>
      <c r="AD7" s="2"/>
    </row>
    <row r="8" spans="2:30">
      <c r="B8" s="294" t="s">
        <v>7</v>
      </c>
      <c r="C8" s="295" t="s">
        <v>373</v>
      </c>
      <c r="D8" s="2"/>
      <c r="E8" s="2"/>
      <c r="F8" s="2"/>
      <c r="G8" s="2"/>
      <c r="H8" s="2"/>
      <c r="I8" s="2"/>
      <c r="J8" s="2"/>
      <c r="K8" s="2"/>
      <c r="L8" s="2"/>
      <c r="M8" s="2"/>
      <c r="N8" s="2"/>
      <c r="O8" s="2"/>
      <c r="P8" s="2"/>
      <c r="Q8" s="2"/>
      <c r="R8" s="2"/>
      <c r="S8" s="2"/>
      <c r="T8" s="2"/>
      <c r="U8" s="2"/>
      <c r="V8" s="2"/>
      <c r="W8" s="2"/>
      <c r="X8" s="2"/>
      <c r="Y8" s="2"/>
      <c r="Z8" s="2"/>
      <c r="AA8" s="2"/>
      <c r="AB8" s="2"/>
      <c r="AC8" s="2"/>
      <c r="AD8" s="2"/>
    </row>
    <row r="9" spans="2:30" ht="30">
      <c r="B9" s="294" t="s">
        <v>8</v>
      </c>
      <c r="C9" s="299" t="s">
        <v>360</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296" t="s">
        <v>9</v>
      </c>
      <c r="C10" s="297" t="s">
        <v>374</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506" t="s">
        <v>10</v>
      </c>
      <c r="C11" s="507"/>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ht="15" customHeight="1">
      <c r="B12" s="288" t="s">
        <v>11</v>
      </c>
      <c r="C12" s="289" t="s">
        <v>362</v>
      </c>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290" t="s">
        <v>12</v>
      </c>
      <c r="C13" s="291" t="s">
        <v>363</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290" t="s">
        <v>13</v>
      </c>
      <c r="C14" s="291" t="s">
        <v>364</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290" t="s">
        <v>14</v>
      </c>
      <c r="C15" s="300" t="s">
        <v>365</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292" t="s">
        <v>15</v>
      </c>
      <c r="C16" s="293" t="s">
        <v>366</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288" t="s">
        <v>11</v>
      </c>
      <c r="C17" s="289" t="s">
        <v>367</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c r="B18" s="290" t="s">
        <v>12</v>
      </c>
      <c r="C18" s="291" t="s">
        <v>368</v>
      </c>
    </row>
    <row r="19" spans="2:30" s="2" customFormat="1">
      <c r="B19" s="290" t="s">
        <v>13</v>
      </c>
      <c r="C19" s="291" t="s">
        <v>364</v>
      </c>
    </row>
    <row r="20" spans="2:30" s="2" customFormat="1">
      <c r="B20" s="290" t="s">
        <v>14</v>
      </c>
      <c r="C20" s="300" t="s">
        <v>369</v>
      </c>
    </row>
    <row r="21" spans="2:30" s="2" customFormat="1">
      <c r="B21" s="292" t="s">
        <v>15</v>
      </c>
      <c r="C21" s="293" t="s">
        <v>370</v>
      </c>
    </row>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1:C11"/>
  </mergeCells>
  <hyperlinks>
    <hyperlink ref="C4" location="'Tasa de desempleo'!A1" display="'Tasa de desempleo'!A1" xr:uid="{00000000-0004-0000-2E00-000000000000}"/>
    <hyperlink ref="C16" r:id="rId1" xr:uid="{00000000-0004-0000-2E00-000001000000}"/>
    <hyperlink ref="C21" r:id="rId2" xr:uid="{00000000-0004-0000-2E00-000002000000}"/>
  </hyperlinks>
  <pageMargins left="0.7" right="0.7" top="0.75" bottom="0.75" header="0.3" footer="0.3"/>
  <pageSetup paperSize="9" orientation="portrait" horizontalDpi="0" verticalDpi="0"/>
  <drawing r:id="rId3"/>
  <extLst>
    <ext xmlns:mx="http://schemas.microsoft.com/office/mac/excel/2008/main" uri="{64002731-A6B0-56B0-2670-7721B7C09600}">
      <mx:PLV Mode="0" OnePage="0" WScale="0"/>
    </ext>
  </extLs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rgb="FF7030A0"/>
  </sheetPr>
  <dimension ref="A1:K29"/>
  <sheetViews>
    <sheetView workbookViewId="0">
      <selection activeCell="B17" sqref="B17:J18"/>
    </sheetView>
  </sheetViews>
  <sheetFormatPr defaultColWidth="11.42578125" defaultRowHeight="15"/>
  <cols>
    <col min="1" max="1" width="5" style="2" customWidth="1"/>
    <col min="2" max="2" width="12.28515625" style="2" customWidth="1"/>
    <col min="3" max="3" width="17" style="2" customWidth="1"/>
    <col min="4" max="4" width="15.7109375" style="2" customWidth="1"/>
    <col min="5" max="5" width="6" style="2" customWidth="1"/>
    <col min="6" max="6" width="11.28515625" style="2" customWidth="1"/>
    <col min="7" max="7" width="11.42578125" style="2" customWidth="1"/>
    <col min="8" max="8" width="15.28515625" style="2" customWidth="1"/>
    <col min="9" max="9" width="10" style="2" customWidth="1"/>
    <col min="10" max="11" width="13.42578125" style="2" customWidth="1"/>
    <col min="12" max="12" width="11" style="2" customWidth="1"/>
    <col min="13" max="16384" width="11.42578125" style="2"/>
  </cols>
  <sheetData>
    <row r="1" spans="1:11" s="18" customFormat="1" ht="18.75">
      <c r="A1" s="311">
        <v>36</v>
      </c>
      <c r="B1" s="305" t="s">
        <v>213</v>
      </c>
      <c r="C1" s="305"/>
      <c r="D1" s="305"/>
      <c r="E1" s="305"/>
      <c r="F1" s="305"/>
      <c r="G1" s="305"/>
      <c r="H1" s="305"/>
      <c r="I1" s="305"/>
      <c r="J1" s="305"/>
      <c r="K1" s="316" t="s">
        <v>19</v>
      </c>
    </row>
    <row r="2" spans="1:11" s="18" customFormat="1" ht="18.75">
      <c r="A2" s="311"/>
      <c r="B2" s="305"/>
      <c r="C2" s="305"/>
      <c r="D2" s="305"/>
      <c r="E2" s="305"/>
      <c r="F2" s="305"/>
      <c r="G2" s="305"/>
      <c r="H2" s="310"/>
      <c r="I2" s="305"/>
      <c r="J2" s="305"/>
      <c r="K2" s="305"/>
    </row>
    <row r="3" spans="1:11" s="18" customFormat="1" ht="18.75">
      <c r="A3" s="304"/>
      <c r="B3" s="589" t="s">
        <v>0</v>
      </c>
      <c r="C3" s="587" t="s">
        <v>32</v>
      </c>
      <c r="D3" s="305"/>
      <c r="E3" s="489" t="s">
        <v>0</v>
      </c>
      <c r="F3" s="583" t="s">
        <v>175</v>
      </c>
      <c r="G3" s="583"/>
      <c r="H3" s="583"/>
      <c r="I3" s="583"/>
      <c r="J3" s="583"/>
      <c r="K3" s="584"/>
    </row>
    <row r="4" spans="1:11" ht="15" customHeight="1">
      <c r="A4" s="302"/>
      <c r="B4" s="590"/>
      <c r="C4" s="591"/>
      <c r="D4" s="309"/>
      <c r="E4" s="490"/>
      <c r="F4" s="312" t="s">
        <v>23</v>
      </c>
      <c r="G4" s="314" t="s">
        <v>24</v>
      </c>
      <c r="H4" s="314" t="s">
        <v>25</v>
      </c>
      <c r="I4" s="314" t="s">
        <v>26</v>
      </c>
      <c r="J4" s="314" t="s">
        <v>28</v>
      </c>
      <c r="K4" s="317" t="s">
        <v>27</v>
      </c>
    </row>
    <row r="5" spans="1:11">
      <c r="A5" s="302"/>
      <c r="B5" s="318">
        <v>2010</v>
      </c>
      <c r="C5" s="283">
        <v>60.709614783320347</v>
      </c>
      <c r="D5" s="284"/>
      <c r="E5" s="285">
        <v>2010</v>
      </c>
      <c r="F5" s="286">
        <v>62.972390656535865</v>
      </c>
      <c r="G5" s="286">
        <v>55.534369022170814</v>
      </c>
      <c r="H5" s="286">
        <v>60.39339188839746</v>
      </c>
      <c r="I5" s="286">
        <v>56.823607294082223</v>
      </c>
      <c r="J5" s="286">
        <v>52.629297384220692</v>
      </c>
      <c r="K5" s="283">
        <v>59.353729595526005</v>
      </c>
    </row>
    <row r="6" spans="1:11">
      <c r="A6" s="302"/>
      <c r="B6" s="319">
        <v>2011</v>
      </c>
      <c r="C6" s="321">
        <v>58.994011358670733</v>
      </c>
      <c r="D6" s="284"/>
      <c r="E6" s="322">
        <v>2011</v>
      </c>
      <c r="F6" s="323">
        <v>60.065947654490031</v>
      </c>
      <c r="G6" s="323">
        <v>55.668312013860195</v>
      </c>
      <c r="H6" s="323">
        <v>58.938240071333624</v>
      </c>
      <c r="I6" s="323">
        <v>57.74944150034743</v>
      </c>
      <c r="J6" s="323">
        <v>55.583782872966232</v>
      </c>
      <c r="K6" s="321">
        <v>58.089576522337261</v>
      </c>
    </row>
    <row r="7" spans="1:11">
      <c r="A7" s="302"/>
      <c r="B7" s="319">
        <v>2012</v>
      </c>
      <c r="C7" s="321">
        <v>62.79175258474416</v>
      </c>
      <c r="D7" s="284"/>
      <c r="E7" s="322">
        <v>2012</v>
      </c>
      <c r="F7" s="323">
        <v>65.064408357310356</v>
      </c>
      <c r="G7" s="323">
        <v>56.234594231436773</v>
      </c>
      <c r="H7" s="323">
        <v>58.280071130489446</v>
      </c>
      <c r="I7" s="323">
        <v>58.534450052113513</v>
      </c>
      <c r="J7" s="323">
        <v>57.935909465954673</v>
      </c>
      <c r="K7" s="321">
        <v>62.70126801689004</v>
      </c>
    </row>
    <row r="8" spans="1:11">
      <c r="A8" s="302"/>
      <c r="B8" s="319">
        <v>2013</v>
      </c>
      <c r="C8" s="321">
        <v>62.280860673362682</v>
      </c>
      <c r="D8" s="284"/>
      <c r="E8" s="322">
        <v>2013</v>
      </c>
      <c r="F8" s="323">
        <v>64.417625389807114</v>
      </c>
      <c r="G8" s="323">
        <v>55.074971524706967</v>
      </c>
      <c r="H8" s="323">
        <v>57.122140769152679</v>
      </c>
      <c r="I8" s="323">
        <v>57.009503504144234</v>
      </c>
      <c r="J8" s="323">
        <v>59.305814737822317</v>
      </c>
      <c r="K8" s="321">
        <v>63.407351062283524</v>
      </c>
    </row>
    <row r="9" spans="1:11">
      <c r="A9" s="302"/>
      <c r="B9" s="319">
        <v>2014</v>
      </c>
      <c r="C9" s="321">
        <v>62.531333069345834</v>
      </c>
      <c r="D9" s="284"/>
      <c r="E9" s="322">
        <v>2014</v>
      </c>
      <c r="F9" s="323">
        <v>65.470047465349552</v>
      </c>
      <c r="G9" s="323">
        <v>56.3182575904857</v>
      </c>
      <c r="H9" s="323">
        <v>52.493505783718525</v>
      </c>
      <c r="I9" s="323">
        <v>55.978072995493406</v>
      </c>
      <c r="J9" s="323">
        <v>59.259340717521283</v>
      </c>
      <c r="K9" s="321">
        <v>61.123076789316869</v>
      </c>
    </row>
    <row r="10" spans="1:11">
      <c r="A10" s="302"/>
      <c r="B10" s="319">
        <v>2015</v>
      </c>
      <c r="C10" s="321">
        <v>61.24754864866987</v>
      </c>
      <c r="D10" s="284"/>
      <c r="E10" s="322">
        <v>2015</v>
      </c>
      <c r="F10" s="323">
        <v>64.157188381633418</v>
      </c>
      <c r="G10" s="323">
        <v>57.658709810217609</v>
      </c>
      <c r="H10" s="323">
        <v>49.088166950513084</v>
      </c>
      <c r="I10" s="323">
        <v>53.784177220512319</v>
      </c>
      <c r="J10" s="323">
        <v>58.681580280485427</v>
      </c>
      <c r="K10" s="321">
        <v>59.264012902092297</v>
      </c>
    </row>
    <row r="11" spans="1:11">
      <c r="A11" s="302"/>
      <c r="B11" s="319">
        <v>2016</v>
      </c>
      <c r="C11" s="321">
        <v>58.390925144817054</v>
      </c>
      <c r="D11" s="284"/>
      <c r="E11" s="322">
        <v>2016</v>
      </c>
      <c r="F11" s="323">
        <v>59.748263346336529</v>
      </c>
      <c r="G11" s="323">
        <v>56.447968375079398</v>
      </c>
      <c r="H11" s="323">
        <v>49.090760957297256</v>
      </c>
      <c r="I11" s="323">
        <v>52.860198430392721</v>
      </c>
      <c r="J11" s="323">
        <v>58.907485151159904</v>
      </c>
      <c r="K11" s="321">
        <v>60.458948498037095</v>
      </c>
    </row>
    <row r="12" spans="1:11">
      <c r="A12" s="302"/>
      <c r="B12" s="320">
        <v>2017</v>
      </c>
      <c r="C12" s="324">
        <v>58.81101325790199</v>
      </c>
      <c r="D12" s="325"/>
      <c r="E12" s="326">
        <v>2017</v>
      </c>
      <c r="F12" s="327">
        <v>59.843690631740202</v>
      </c>
      <c r="G12" s="327">
        <v>56.95784200911293</v>
      </c>
      <c r="H12" s="327">
        <v>54.610306528798638</v>
      </c>
      <c r="I12" s="327">
        <v>53.691555120554824</v>
      </c>
      <c r="J12" s="327">
        <v>59.63402800113294</v>
      </c>
      <c r="K12" s="324">
        <v>59.015816632313204</v>
      </c>
    </row>
    <row r="13" spans="1:11">
      <c r="A13" s="287"/>
      <c r="B13" s="287"/>
      <c r="C13" s="287"/>
      <c r="D13" s="287"/>
      <c r="E13" s="287"/>
      <c r="F13" s="287"/>
      <c r="G13" s="287"/>
      <c r="H13" s="287"/>
      <c r="I13" s="287"/>
      <c r="J13" s="287"/>
      <c r="K13" s="287"/>
    </row>
    <row r="14" spans="1:11" s="24" customFormat="1" ht="12.75" customHeight="1">
      <c r="A14" s="303"/>
      <c r="B14" s="306" t="s">
        <v>212</v>
      </c>
      <c r="C14" s="303"/>
      <c r="D14" s="303"/>
      <c r="E14" s="303"/>
      <c r="F14" s="303"/>
      <c r="G14" s="303"/>
      <c r="H14" s="303"/>
      <c r="I14" s="303"/>
      <c r="J14" s="303"/>
      <c r="K14" s="303"/>
    </row>
    <row r="15" spans="1:11" s="24" customFormat="1" ht="12.75">
      <c r="A15" s="308"/>
      <c r="B15" s="315"/>
      <c r="C15" s="315"/>
      <c r="D15" s="315"/>
      <c r="E15" s="315"/>
      <c r="F15" s="315"/>
      <c r="G15" s="315"/>
      <c r="H15" s="315"/>
      <c r="I15" s="315"/>
      <c r="J15" s="315"/>
      <c r="K15" s="315"/>
    </row>
    <row r="16" spans="1:11" s="24" customFormat="1" ht="13.5" customHeight="1">
      <c r="A16" s="298"/>
      <c r="B16" s="301"/>
      <c r="C16" s="301"/>
      <c r="D16" s="301"/>
      <c r="E16" s="301"/>
      <c r="F16" s="301"/>
      <c r="G16" s="301"/>
      <c r="H16" s="301"/>
      <c r="I16" s="301"/>
      <c r="J16" s="301"/>
      <c r="K16" s="301"/>
    </row>
    <row r="17" spans="1:11">
      <c r="A17" s="287"/>
      <c r="B17" s="502" t="s">
        <v>427</v>
      </c>
      <c r="C17" s="502"/>
      <c r="D17" s="502"/>
      <c r="E17" s="502"/>
      <c r="F17" s="502"/>
      <c r="G17" s="502"/>
      <c r="H17" s="502"/>
      <c r="I17" s="502"/>
      <c r="J17" s="502"/>
      <c r="K17" s="313"/>
    </row>
    <row r="18" spans="1:11" ht="15" customHeight="1">
      <c r="A18" s="287"/>
      <c r="B18" s="502"/>
      <c r="C18" s="502"/>
      <c r="D18" s="502"/>
      <c r="E18" s="502"/>
      <c r="F18" s="502"/>
      <c r="G18" s="502"/>
      <c r="H18" s="502"/>
      <c r="I18" s="502"/>
      <c r="J18" s="502"/>
      <c r="K18" s="313"/>
    </row>
    <row r="19" spans="1:11">
      <c r="A19" s="287"/>
      <c r="B19" s="315"/>
      <c r="C19" s="315"/>
      <c r="D19" s="315"/>
      <c r="E19" s="315"/>
      <c r="F19" s="315"/>
      <c r="G19" s="315"/>
      <c r="H19" s="315"/>
      <c r="I19" s="315"/>
      <c r="J19" s="315"/>
      <c r="K19" s="315"/>
    </row>
    <row r="20" spans="1:11" ht="15.75">
      <c r="A20" s="287"/>
      <c r="B20" s="307" t="s">
        <v>1</v>
      </c>
      <c r="C20" s="307"/>
      <c r="D20" s="307"/>
      <c r="E20" s="303"/>
      <c r="F20" s="303"/>
      <c r="G20" s="303"/>
      <c r="H20" s="303"/>
      <c r="I20" s="303"/>
      <c r="J20" s="303"/>
      <c r="K20" s="303"/>
    </row>
    <row r="21" spans="1:11">
      <c r="A21" s="287"/>
      <c r="B21" s="517" t="s">
        <v>375</v>
      </c>
      <c r="C21" s="494"/>
      <c r="D21" s="494"/>
      <c r="E21" s="494"/>
      <c r="F21" s="494"/>
      <c r="G21" s="494"/>
      <c r="H21" s="494"/>
      <c r="I21" s="494"/>
      <c r="J21" s="494"/>
      <c r="K21" s="495"/>
    </row>
    <row r="22" spans="1:11">
      <c r="A22" s="287"/>
      <c r="B22" s="496"/>
      <c r="C22" s="497"/>
      <c r="D22" s="497"/>
      <c r="E22" s="497"/>
      <c r="F22" s="497"/>
      <c r="G22" s="497"/>
      <c r="H22" s="497"/>
      <c r="I22" s="497"/>
      <c r="J22" s="497"/>
      <c r="K22" s="498"/>
    </row>
    <row r="23" spans="1:11">
      <c r="A23" s="287"/>
      <c r="B23" s="496"/>
      <c r="C23" s="497"/>
      <c r="D23" s="497"/>
      <c r="E23" s="497"/>
      <c r="F23" s="497"/>
      <c r="G23" s="497"/>
      <c r="H23" s="497"/>
      <c r="I23" s="497"/>
      <c r="J23" s="497"/>
      <c r="K23" s="498"/>
    </row>
    <row r="24" spans="1:11">
      <c r="A24" s="287"/>
      <c r="B24" s="496"/>
      <c r="C24" s="497"/>
      <c r="D24" s="497"/>
      <c r="E24" s="497"/>
      <c r="F24" s="497"/>
      <c r="G24" s="497"/>
      <c r="H24" s="497"/>
      <c r="I24" s="497"/>
      <c r="J24" s="497"/>
      <c r="K24" s="498"/>
    </row>
    <row r="25" spans="1:11">
      <c r="A25" s="287"/>
      <c r="B25" s="496"/>
      <c r="C25" s="497"/>
      <c r="D25" s="497"/>
      <c r="E25" s="497"/>
      <c r="F25" s="497"/>
      <c r="G25" s="497"/>
      <c r="H25" s="497"/>
      <c r="I25" s="497"/>
      <c r="J25" s="497"/>
      <c r="K25" s="498"/>
    </row>
    <row r="26" spans="1:11">
      <c r="A26" s="287"/>
      <c r="B26" s="496"/>
      <c r="C26" s="497"/>
      <c r="D26" s="497"/>
      <c r="E26" s="497"/>
      <c r="F26" s="497"/>
      <c r="G26" s="497"/>
      <c r="H26" s="497"/>
      <c r="I26" s="497"/>
      <c r="J26" s="497"/>
      <c r="K26" s="498"/>
    </row>
    <row r="27" spans="1:11">
      <c r="A27" s="287"/>
      <c r="B27" s="496"/>
      <c r="C27" s="497"/>
      <c r="D27" s="497"/>
      <c r="E27" s="497"/>
      <c r="F27" s="497"/>
      <c r="G27" s="497"/>
      <c r="H27" s="497"/>
      <c r="I27" s="497"/>
      <c r="J27" s="497"/>
      <c r="K27" s="498"/>
    </row>
    <row r="28" spans="1:11">
      <c r="A28" s="287"/>
      <c r="B28" s="496"/>
      <c r="C28" s="497"/>
      <c r="D28" s="497"/>
      <c r="E28" s="497"/>
      <c r="F28" s="497"/>
      <c r="G28" s="497"/>
      <c r="H28" s="497"/>
      <c r="I28" s="497"/>
      <c r="J28" s="497"/>
      <c r="K28" s="498"/>
    </row>
    <row r="29" spans="1:11">
      <c r="A29" s="287"/>
      <c r="B29" s="499"/>
      <c r="C29" s="500"/>
      <c r="D29" s="500"/>
      <c r="E29" s="500"/>
      <c r="F29" s="500"/>
      <c r="G29" s="500"/>
      <c r="H29" s="500"/>
      <c r="I29" s="500"/>
      <c r="J29" s="500"/>
      <c r="K29" s="501"/>
    </row>
  </sheetData>
  <mergeCells count="6">
    <mergeCell ref="B21:K29"/>
    <mergeCell ref="C3:C4"/>
    <mergeCell ref="E3:E4"/>
    <mergeCell ref="F3:K3"/>
    <mergeCell ref="B17:J18"/>
    <mergeCell ref="B3:B4"/>
  </mergeCells>
  <hyperlinks>
    <hyperlink ref="A1" location="Indice!A1" display="Indice!A1" xr:uid="{00000000-0004-0000-2F00-000000000000}"/>
    <hyperlink ref="K1" location="'Ficha_tasa de desempleo'!A1" display="ficha técnica" xr:uid="{00000000-0004-0000-2F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rgb="FF7030A0"/>
  </sheetPr>
  <dimension ref="A1:AD46"/>
  <sheetViews>
    <sheetView workbookViewId="0">
      <selection activeCell="C26" sqref="C26"/>
    </sheetView>
  </sheetViews>
  <sheetFormatPr defaultColWidth="11.42578125" defaultRowHeight="15"/>
  <cols>
    <col min="1" max="1" width="4.42578125" style="2" customWidth="1"/>
    <col min="2" max="2" width="38.140625" customWidth="1"/>
    <col min="3" max="3" width="90.710937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+'Tasa neta de participación'!B1</f>
        <v xml:space="preserve">Tasa neta de participación </v>
      </c>
      <c r="D4" s="2"/>
      <c r="E4" s="2"/>
      <c r="F4" s="2"/>
      <c r="G4" s="2"/>
      <c r="H4" s="2"/>
      <c r="I4" s="2"/>
      <c r="J4" s="2"/>
      <c r="K4" s="2"/>
      <c r="L4" s="2"/>
      <c r="M4" s="2"/>
      <c r="N4" s="2"/>
      <c r="O4" s="2"/>
      <c r="P4" s="2"/>
      <c r="Q4" s="2"/>
      <c r="R4" s="2"/>
      <c r="S4" s="2"/>
      <c r="T4" s="2"/>
      <c r="U4" s="2"/>
      <c r="V4" s="2"/>
      <c r="W4" s="2"/>
      <c r="X4" s="2"/>
      <c r="Y4" s="2"/>
      <c r="Z4" s="2"/>
      <c r="AA4" s="2"/>
      <c r="AB4" s="2"/>
      <c r="AC4" s="2"/>
      <c r="AD4" s="2"/>
    </row>
    <row r="5" spans="2:30" ht="45" customHeight="1">
      <c r="B5" s="336" t="s">
        <v>4</v>
      </c>
      <c r="C5" s="340" t="s">
        <v>376</v>
      </c>
      <c r="D5" s="2"/>
      <c r="E5" s="2"/>
      <c r="F5" s="2"/>
      <c r="G5" s="2"/>
      <c r="H5" s="2"/>
      <c r="I5" s="2"/>
      <c r="J5" s="2"/>
      <c r="K5" s="2"/>
      <c r="L5" s="2"/>
      <c r="M5" s="2"/>
      <c r="N5" s="2"/>
      <c r="O5" s="2"/>
      <c r="P5" s="2"/>
      <c r="Q5" s="2"/>
      <c r="R5" s="2"/>
      <c r="S5" s="2"/>
      <c r="T5" s="2"/>
      <c r="U5" s="2"/>
      <c r="V5" s="2"/>
      <c r="W5" s="2"/>
      <c r="X5" s="2"/>
      <c r="Y5" s="2"/>
      <c r="Z5" s="2"/>
      <c r="AA5" s="2"/>
      <c r="AB5" s="2"/>
      <c r="AC5" s="2"/>
      <c r="AD5" s="2"/>
    </row>
    <row r="6" spans="2:30" ht="55.5" customHeight="1">
      <c r="B6" s="336" t="s">
        <v>5</v>
      </c>
      <c r="C6" s="340"/>
      <c r="D6" s="2"/>
      <c r="E6" s="2"/>
      <c r="F6" s="2"/>
      <c r="G6" s="2"/>
      <c r="H6" s="2"/>
      <c r="I6" s="2"/>
      <c r="J6" s="2"/>
      <c r="K6" s="2"/>
      <c r="L6" s="2"/>
      <c r="M6" s="2"/>
      <c r="N6" s="2"/>
      <c r="O6" s="2"/>
      <c r="P6" s="2"/>
      <c r="Q6" s="2"/>
      <c r="R6" s="2"/>
      <c r="S6" s="2"/>
      <c r="T6" s="2"/>
      <c r="U6" s="2"/>
      <c r="V6" s="2"/>
      <c r="W6" s="2"/>
      <c r="X6" s="2"/>
      <c r="Y6" s="2"/>
      <c r="Z6" s="2"/>
      <c r="AA6" s="2"/>
      <c r="AB6" s="2"/>
      <c r="AC6" s="2"/>
      <c r="AD6" s="2"/>
    </row>
    <row r="7" spans="2:30">
      <c r="B7" s="336" t="s">
        <v>6</v>
      </c>
      <c r="C7" s="333" t="s">
        <v>32</v>
      </c>
      <c r="D7" s="2"/>
      <c r="E7" s="2"/>
      <c r="F7" s="2"/>
      <c r="G7" s="2"/>
      <c r="H7" s="2"/>
      <c r="I7" s="2"/>
      <c r="J7" s="2"/>
      <c r="K7" s="2"/>
      <c r="L7" s="2"/>
      <c r="M7" s="2"/>
      <c r="N7" s="2"/>
      <c r="O7" s="2"/>
      <c r="P7" s="2"/>
      <c r="Q7" s="2"/>
      <c r="R7" s="2"/>
      <c r="S7" s="2"/>
      <c r="T7" s="2"/>
      <c r="U7" s="2"/>
      <c r="V7" s="2"/>
      <c r="W7" s="2"/>
      <c r="X7" s="2"/>
      <c r="Y7" s="2"/>
      <c r="Z7" s="2"/>
      <c r="AA7" s="2"/>
      <c r="AB7" s="2"/>
      <c r="AC7" s="2"/>
      <c r="AD7" s="2"/>
    </row>
    <row r="8" spans="2:30">
      <c r="B8" s="336" t="s">
        <v>7</v>
      </c>
      <c r="C8" s="333" t="s">
        <v>377</v>
      </c>
      <c r="D8" s="2"/>
      <c r="E8" s="2"/>
      <c r="F8" s="2"/>
      <c r="G8" s="2"/>
      <c r="H8" s="2"/>
      <c r="I8" s="2"/>
      <c r="J8" s="2"/>
      <c r="K8" s="2"/>
      <c r="L8" s="2"/>
      <c r="M8" s="2"/>
      <c r="N8" s="2"/>
      <c r="O8" s="2"/>
      <c r="P8" s="2"/>
      <c r="Q8" s="2"/>
      <c r="R8" s="2"/>
      <c r="S8" s="2"/>
      <c r="T8" s="2"/>
      <c r="U8" s="2"/>
      <c r="V8" s="2"/>
      <c r="W8" s="2"/>
      <c r="X8" s="2"/>
      <c r="Y8" s="2"/>
      <c r="Z8" s="2"/>
      <c r="AA8" s="2"/>
      <c r="AB8" s="2"/>
      <c r="AC8" s="2"/>
      <c r="AD8" s="2"/>
    </row>
    <row r="9" spans="2:30" ht="30">
      <c r="B9" s="336" t="s">
        <v>8</v>
      </c>
      <c r="C9" s="340" t="s">
        <v>360</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337" t="s">
        <v>9</v>
      </c>
      <c r="C10" s="338" t="s">
        <v>378</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506" t="s">
        <v>10</v>
      </c>
      <c r="C11" s="507"/>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ht="15" customHeight="1">
      <c r="B12" s="330" t="s">
        <v>11</v>
      </c>
      <c r="C12" s="331" t="s">
        <v>362</v>
      </c>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332" t="s">
        <v>12</v>
      </c>
      <c r="C13" s="333" t="s">
        <v>363</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332" t="s">
        <v>13</v>
      </c>
      <c r="C14" s="333" t="s">
        <v>364</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332" t="s">
        <v>14</v>
      </c>
      <c r="C15" s="341" t="s">
        <v>365</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334" t="s">
        <v>15</v>
      </c>
      <c r="C16" s="335" t="s">
        <v>366</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330" t="s">
        <v>11</v>
      </c>
      <c r="C17" s="331" t="s">
        <v>367</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c r="B18" s="332" t="s">
        <v>12</v>
      </c>
      <c r="C18" s="333" t="s">
        <v>368</v>
      </c>
    </row>
    <row r="19" spans="2:30" s="2" customFormat="1">
      <c r="B19" s="332" t="s">
        <v>13</v>
      </c>
      <c r="C19" s="333" t="s">
        <v>364</v>
      </c>
    </row>
    <row r="20" spans="2:30" s="2" customFormat="1">
      <c r="B20" s="332" t="s">
        <v>14</v>
      </c>
      <c r="C20" s="341" t="s">
        <v>369</v>
      </c>
    </row>
    <row r="21" spans="2:30" s="2" customFormat="1">
      <c r="B21" s="334" t="s">
        <v>15</v>
      </c>
      <c r="C21" s="335" t="s">
        <v>370</v>
      </c>
    </row>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1:C11"/>
  </mergeCells>
  <hyperlinks>
    <hyperlink ref="C4" location="'Tasa neta de participación'!A1" display="'Tasa neta de participación'!A1" xr:uid="{00000000-0004-0000-3000-000000000000}"/>
    <hyperlink ref="C16" r:id="rId1" xr:uid="{00000000-0004-0000-3000-000001000000}"/>
    <hyperlink ref="C21" r:id="rId2" xr:uid="{00000000-0004-0000-3000-000002000000}"/>
  </hyperlinks>
  <pageMargins left="0.7" right="0.7" top="0.75" bottom="0.75" header="0.3" footer="0.3"/>
  <pageSetup paperSize="9" orientation="portrait" horizontalDpi="0" verticalDpi="0"/>
  <drawing r:id="rId3"/>
  <extLst>
    <ext xmlns:mx="http://schemas.microsoft.com/office/mac/excel/2008/main" uri="{64002731-A6B0-56B0-2670-7721B7C09600}">
      <mx:PLV Mode="0" OnePage="0" WScale="0"/>
    </ext>
  </extLst>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rgb="FF7030A0"/>
  </sheetPr>
  <dimension ref="A1:K29"/>
  <sheetViews>
    <sheetView workbookViewId="0">
      <selection activeCell="B17" sqref="B17:J18"/>
    </sheetView>
  </sheetViews>
  <sheetFormatPr defaultColWidth="11.42578125" defaultRowHeight="15"/>
  <cols>
    <col min="1" max="1" width="5" style="2" customWidth="1"/>
    <col min="2" max="2" width="12.28515625" style="2" customWidth="1"/>
    <col min="3" max="3" width="17" style="2" customWidth="1"/>
    <col min="4" max="4" width="15.7109375" style="2" customWidth="1"/>
    <col min="5" max="5" width="6" style="2" customWidth="1"/>
    <col min="6" max="6" width="11.28515625" style="2" customWidth="1"/>
    <col min="7" max="7" width="11.42578125" style="2" customWidth="1"/>
    <col min="8" max="8" width="15.28515625" style="2" customWidth="1"/>
    <col min="9" max="9" width="10" style="2" customWidth="1"/>
    <col min="10" max="11" width="13.42578125" style="2" customWidth="1"/>
    <col min="12" max="12" width="11" style="2" customWidth="1"/>
    <col min="13" max="16384" width="11.42578125" style="2"/>
  </cols>
  <sheetData>
    <row r="1" spans="1:11" s="18" customFormat="1" ht="18.75">
      <c r="A1" s="352" t="s">
        <v>217</v>
      </c>
      <c r="B1" s="347" t="str">
        <f>+Indice!B29</f>
        <v>Tasa de ocupación</v>
      </c>
      <c r="C1" s="347"/>
      <c r="D1" s="347"/>
      <c r="E1" s="347"/>
      <c r="F1" s="347"/>
      <c r="G1" s="347"/>
      <c r="H1" s="347"/>
      <c r="I1" s="347"/>
      <c r="J1" s="347"/>
      <c r="K1" s="358" t="s">
        <v>19</v>
      </c>
    </row>
    <row r="2" spans="1:11" s="18" customFormat="1" ht="18.75">
      <c r="A2" s="352"/>
      <c r="B2" s="347"/>
      <c r="C2" s="347"/>
      <c r="D2" s="347"/>
      <c r="E2" s="347"/>
      <c r="F2" s="347"/>
      <c r="G2" s="347"/>
      <c r="H2" s="351"/>
      <c r="I2" s="347"/>
      <c r="J2" s="347"/>
      <c r="K2" s="347"/>
    </row>
    <row r="3" spans="1:11" s="18" customFormat="1" ht="18.75">
      <c r="A3" s="346"/>
      <c r="B3" s="589" t="s">
        <v>0</v>
      </c>
      <c r="C3" s="587" t="s">
        <v>32</v>
      </c>
      <c r="D3" s="347"/>
      <c r="E3" s="489" t="s">
        <v>0</v>
      </c>
      <c r="F3" s="583" t="s">
        <v>175</v>
      </c>
      <c r="G3" s="583"/>
      <c r="H3" s="583"/>
      <c r="I3" s="583"/>
      <c r="J3" s="583"/>
      <c r="K3" s="584"/>
    </row>
    <row r="4" spans="1:11" ht="15" customHeight="1">
      <c r="A4" s="345"/>
      <c r="B4" s="590"/>
      <c r="C4" s="591"/>
      <c r="D4" s="350"/>
      <c r="E4" s="490"/>
      <c r="F4" s="353" t="s">
        <v>23</v>
      </c>
      <c r="G4" s="356" t="s">
        <v>24</v>
      </c>
      <c r="H4" s="356" t="s">
        <v>25</v>
      </c>
      <c r="I4" s="356" t="s">
        <v>26</v>
      </c>
      <c r="J4" s="356" t="s">
        <v>28</v>
      </c>
      <c r="K4" s="359" t="s">
        <v>27</v>
      </c>
    </row>
    <row r="5" spans="1:11">
      <c r="A5" s="345"/>
      <c r="B5" s="362">
        <v>2010</v>
      </c>
      <c r="C5" s="360">
        <v>55.296939265636716</v>
      </c>
      <c r="D5" s="369"/>
      <c r="E5" s="362">
        <v>2010</v>
      </c>
      <c r="F5" s="366">
        <v>58.541282676150274</v>
      </c>
      <c r="G5" s="366">
        <v>45.323381747068638</v>
      </c>
      <c r="H5" s="366">
        <v>54.575753407324399</v>
      </c>
      <c r="I5" s="366">
        <v>50.321644224244949</v>
      </c>
      <c r="J5" s="366">
        <v>45.496507749337866</v>
      </c>
      <c r="K5" s="360">
        <v>53.458420522780671</v>
      </c>
    </row>
    <row r="6" spans="1:11">
      <c r="A6" s="345"/>
      <c r="B6" s="363">
        <v>2011</v>
      </c>
      <c r="C6" s="361">
        <v>52.913772624898471</v>
      </c>
      <c r="D6" s="369"/>
      <c r="E6" s="363">
        <v>2011</v>
      </c>
      <c r="F6" s="367">
        <v>54.810814796087989</v>
      </c>
      <c r="G6" s="367">
        <v>46.984836302503439</v>
      </c>
      <c r="H6" s="367">
        <v>53.175120932038141</v>
      </c>
      <c r="I6" s="367">
        <v>51.16040583005325</v>
      </c>
      <c r="J6" s="367">
        <v>45.594339702972093</v>
      </c>
      <c r="K6" s="361">
        <v>52.118854052982648</v>
      </c>
    </row>
    <row r="7" spans="1:11">
      <c r="A7" s="345"/>
      <c r="B7" s="363">
        <v>2012</v>
      </c>
      <c r="C7" s="361">
        <v>56.403624138380643</v>
      </c>
      <c r="D7" s="369"/>
      <c r="E7" s="363">
        <v>2012</v>
      </c>
      <c r="F7" s="367">
        <v>59.198265651883354</v>
      </c>
      <c r="G7" s="367">
        <v>47.751568149792504</v>
      </c>
      <c r="H7" s="367">
        <v>52.288776765935999</v>
      </c>
      <c r="I7" s="367">
        <v>51.216974858700645</v>
      </c>
      <c r="J7" s="367">
        <v>49.798825129545286</v>
      </c>
      <c r="K7" s="361">
        <v>56.465679967311345</v>
      </c>
    </row>
    <row r="8" spans="1:11">
      <c r="A8" s="345"/>
      <c r="B8" s="363">
        <v>2013</v>
      </c>
      <c r="C8" s="361">
        <v>56.436188665962796</v>
      </c>
      <c r="D8" s="369"/>
      <c r="E8" s="363">
        <v>2013</v>
      </c>
      <c r="F8" s="367">
        <v>58.984763367403389</v>
      </c>
      <c r="G8" s="367">
        <v>47.632880706516474</v>
      </c>
      <c r="H8" s="367">
        <v>51.816700734904295</v>
      </c>
      <c r="I8" s="367">
        <v>50.125701347867363</v>
      </c>
      <c r="J8" s="367">
        <v>52.3515623607652</v>
      </c>
      <c r="K8" s="361">
        <v>57.451190347007504</v>
      </c>
    </row>
    <row r="9" spans="1:11">
      <c r="A9" s="345"/>
      <c r="B9" s="363">
        <v>2014</v>
      </c>
      <c r="C9" s="361">
        <v>56.515936376229213</v>
      </c>
      <c r="D9" s="369"/>
      <c r="E9" s="363">
        <v>2014</v>
      </c>
      <c r="F9" s="367">
        <v>59.79154495203521</v>
      </c>
      <c r="G9" s="367">
        <v>47.774610539334489</v>
      </c>
      <c r="H9" s="367">
        <v>47.950582102873319</v>
      </c>
      <c r="I9" s="367">
        <v>49.338598921334928</v>
      </c>
      <c r="J9" s="367">
        <v>52.089919292811416</v>
      </c>
      <c r="K9" s="361">
        <v>55.506809658812315</v>
      </c>
    </row>
    <row r="10" spans="1:11">
      <c r="A10" s="345"/>
      <c r="B10" s="363">
        <v>2015</v>
      </c>
      <c r="C10" s="361">
        <v>55.359200251329653</v>
      </c>
      <c r="D10" s="369"/>
      <c r="E10" s="363">
        <v>2015</v>
      </c>
      <c r="F10" s="367">
        <v>58.377583800012118</v>
      </c>
      <c r="G10" s="367">
        <v>50.420594647030747</v>
      </c>
      <c r="H10" s="367">
        <v>44.494622976819741</v>
      </c>
      <c r="I10" s="367">
        <v>47.582741305898494</v>
      </c>
      <c r="J10" s="367">
        <v>52.008988655187302</v>
      </c>
      <c r="K10" s="361">
        <v>53.976685145903296</v>
      </c>
    </row>
    <row r="11" spans="1:11">
      <c r="A11" s="345"/>
      <c r="B11" s="363">
        <v>2016</v>
      </c>
      <c r="C11" s="361">
        <v>52.81635059168093</v>
      </c>
      <c r="D11" s="355"/>
      <c r="E11" s="363">
        <v>2016</v>
      </c>
      <c r="F11" s="367">
        <v>54.47571464710667</v>
      </c>
      <c r="G11" s="367">
        <v>49.843013113610361</v>
      </c>
      <c r="H11" s="367">
        <v>42.545388689214604</v>
      </c>
      <c r="I11" s="367">
        <v>46.464705272336545</v>
      </c>
      <c r="J11" s="367">
        <v>53.065796265557985</v>
      </c>
      <c r="K11" s="361">
        <v>55.230172218620503</v>
      </c>
    </row>
    <row r="12" spans="1:11">
      <c r="A12" s="345"/>
      <c r="B12" s="364">
        <v>2017</v>
      </c>
      <c r="C12" s="365">
        <v>53.477066487332998</v>
      </c>
      <c r="D12" s="370"/>
      <c r="E12" s="364">
        <v>2017</v>
      </c>
      <c r="F12" s="368">
        <v>55.126141342825505</v>
      </c>
      <c r="G12" s="368">
        <v>50.060420696981851</v>
      </c>
      <c r="H12" s="368">
        <v>46.295144316555231</v>
      </c>
      <c r="I12" s="368">
        <v>47.100977808676674</v>
      </c>
      <c r="J12" s="368">
        <v>53.853598854811501</v>
      </c>
      <c r="K12" s="365">
        <v>53.972011785269345</v>
      </c>
    </row>
    <row r="13" spans="1:11">
      <c r="A13" s="329"/>
      <c r="B13" s="329"/>
      <c r="C13" s="329"/>
      <c r="D13" s="329"/>
      <c r="E13" s="329"/>
      <c r="F13" s="329"/>
      <c r="G13" s="329"/>
      <c r="H13" s="329"/>
      <c r="I13" s="329"/>
      <c r="J13" s="329"/>
      <c r="K13" s="329"/>
    </row>
    <row r="14" spans="1:11" s="24" customFormat="1" ht="12.75" customHeight="1">
      <c r="A14" s="344"/>
      <c r="B14" s="348" t="s">
        <v>212</v>
      </c>
      <c r="C14" s="344"/>
      <c r="D14" s="345"/>
      <c r="E14" s="345"/>
      <c r="F14" s="345"/>
      <c r="G14" s="345"/>
      <c r="H14" s="345"/>
      <c r="I14" s="345"/>
      <c r="J14" s="345"/>
      <c r="K14" s="345"/>
    </row>
    <row r="15" spans="1:11" s="24" customFormat="1" ht="12.75">
      <c r="A15" s="339"/>
      <c r="B15" s="342"/>
      <c r="C15" s="342"/>
      <c r="D15" s="342"/>
      <c r="E15" s="342"/>
      <c r="F15" s="342"/>
      <c r="G15" s="342"/>
      <c r="H15" s="342"/>
      <c r="I15" s="342"/>
      <c r="J15" s="342"/>
      <c r="K15" s="342"/>
    </row>
    <row r="16" spans="1:11" s="24" customFormat="1" ht="13.5" customHeight="1">
      <c r="A16" s="339"/>
      <c r="B16" s="343"/>
      <c r="C16" s="343"/>
      <c r="D16" s="343"/>
      <c r="E16" s="343"/>
      <c r="F16" s="343"/>
      <c r="G16" s="343"/>
      <c r="H16" s="343"/>
      <c r="I16" s="343"/>
      <c r="J16" s="343"/>
      <c r="K16" s="343"/>
    </row>
    <row r="17" spans="1:11">
      <c r="A17" s="329"/>
      <c r="B17" s="502" t="s">
        <v>427</v>
      </c>
      <c r="C17" s="502"/>
      <c r="D17" s="502"/>
      <c r="E17" s="502"/>
      <c r="F17" s="502"/>
      <c r="G17" s="502"/>
      <c r="H17" s="502"/>
      <c r="I17" s="502"/>
      <c r="J17" s="502"/>
      <c r="K17" s="354"/>
    </row>
    <row r="18" spans="1:11" ht="15" customHeight="1">
      <c r="A18" s="329"/>
      <c r="B18" s="502"/>
      <c r="C18" s="502"/>
      <c r="D18" s="502"/>
      <c r="E18" s="502"/>
      <c r="F18" s="502"/>
      <c r="G18" s="502"/>
      <c r="H18" s="502"/>
      <c r="I18" s="502"/>
      <c r="J18" s="502"/>
      <c r="K18" s="354"/>
    </row>
    <row r="19" spans="1:11">
      <c r="A19" s="329"/>
      <c r="B19" s="357"/>
      <c r="C19" s="357"/>
      <c r="D19" s="357"/>
      <c r="E19" s="357"/>
      <c r="F19" s="357"/>
      <c r="G19" s="357"/>
      <c r="H19" s="357"/>
      <c r="I19" s="357"/>
      <c r="J19" s="357"/>
      <c r="K19" s="357"/>
    </row>
    <row r="20" spans="1:11" ht="15.75">
      <c r="A20" s="329"/>
      <c r="B20" s="349" t="s">
        <v>1</v>
      </c>
      <c r="C20" s="349"/>
      <c r="D20" s="349"/>
      <c r="E20" s="345"/>
      <c r="F20" s="345"/>
      <c r="G20" s="345"/>
      <c r="H20" s="345"/>
      <c r="I20" s="345"/>
      <c r="J20" s="345"/>
      <c r="K20" s="345"/>
    </row>
    <row r="21" spans="1:11">
      <c r="A21" s="329"/>
      <c r="B21" s="517" t="s">
        <v>380</v>
      </c>
      <c r="C21" s="494"/>
      <c r="D21" s="494"/>
      <c r="E21" s="494"/>
      <c r="F21" s="494"/>
      <c r="G21" s="494"/>
      <c r="H21" s="494"/>
      <c r="I21" s="494"/>
      <c r="J21" s="494"/>
      <c r="K21" s="495"/>
    </row>
    <row r="22" spans="1:11">
      <c r="A22" s="329"/>
      <c r="B22" s="496"/>
      <c r="C22" s="497"/>
      <c r="D22" s="497"/>
      <c r="E22" s="497"/>
      <c r="F22" s="497"/>
      <c r="G22" s="497"/>
      <c r="H22" s="497"/>
      <c r="I22" s="497"/>
      <c r="J22" s="497"/>
      <c r="K22" s="498"/>
    </row>
    <row r="23" spans="1:11">
      <c r="A23" s="329"/>
      <c r="B23" s="496"/>
      <c r="C23" s="497"/>
      <c r="D23" s="497"/>
      <c r="E23" s="497"/>
      <c r="F23" s="497"/>
      <c r="G23" s="497"/>
      <c r="H23" s="497"/>
      <c r="I23" s="497"/>
      <c r="J23" s="497"/>
      <c r="K23" s="498"/>
    </row>
    <row r="24" spans="1:11">
      <c r="A24" s="329"/>
      <c r="B24" s="496"/>
      <c r="C24" s="497"/>
      <c r="D24" s="497"/>
      <c r="E24" s="497"/>
      <c r="F24" s="497"/>
      <c r="G24" s="497"/>
      <c r="H24" s="497"/>
      <c r="I24" s="497"/>
      <c r="J24" s="497"/>
      <c r="K24" s="498"/>
    </row>
    <row r="25" spans="1:11">
      <c r="A25" s="329"/>
      <c r="B25" s="496"/>
      <c r="C25" s="497"/>
      <c r="D25" s="497"/>
      <c r="E25" s="497"/>
      <c r="F25" s="497"/>
      <c r="G25" s="497"/>
      <c r="H25" s="497"/>
      <c r="I25" s="497"/>
      <c r="J25" s="497"/>
      <c r="K25" s="498"/>
    </row>
    <row r="26" spans="1:11">
      <c r="A26" s="329"/>
      <c r="B26" s="496"/>
      <c r="C26" s="497"/>
      <c r="D26" s="497"/>
      <c r="E26" s="497"/>
      <c r="F26" s="497"/>
      <c r="G26" s="497"/>
      <c r="H26" s="497"/>
      <c r="I26" s="497"/>
      <c r="J26" s="497"/>
      <c r="K26" s="498"/>
    </row>
    <row r="27" spans="1:11">
      <c r="A27" s="329"/>
      <c r="B27" s="496"/>
      <c r="C27" s="497"/>
      <c r="D27" s="497"/>
      <c r="E27" s="497"/>
      <c r="F27" s="497"/>
      <c r="G27" s="497"/>
      <c r="H27" s="497"/>
      <c r="I27" s="497"/>
      <c r="J27" s="497"/>
      <c r="K27" s="498"/>
    </row>
    <row r="28" spans="1:11">
      <c r="A28" s="329"/>
      <c r="B28" s="496"/>
      <c r="C28" s="497"/>
      <c r="D28" s="497"/>
      <c r="E28" s="497"/>
      <c r="F28" s="497"/>
      <c r="G28" s="497"/>
      <c r="H28" s="497"/>
      <c r="I28" s="497"/>
      <c r="J28" s="497"/>
      <c r="K28" s="498"/>
    </row>
    <row r="29" spans="1:11">
      <c r="A29" s="329"/>
      <c r="B29" s="499"/>
      <c r="C29" s="500"/>
      <c r="D29" s="500"/>
      <c r="E29" s="500"/>
      <c r="F29" s="500"/>
      <c r="G29" s="500"/>
      <c r="H29" s="500"/>
      <c r="I29" s="500"/>
      <c r="J29" s="500"/>
      <c r="K29" s="501"/>
    </row>
  </sheetData>
  <mergeCells count="6">
    <mergeCell ref="B21:K29"/>
    <mergeCell ref="B17:J18"/>
    <mergeCell ref="C3:C4"/>
    <mergeCell ref="E3:E4"/>
    <mergeCell ref="F3:K3"/>
    <mergeCell ref="B3:B4"/>
  </mergeCells>
  <hyperlinks>
    <hyperlink ref="A1" location="Indice!A1" display="Indice!A1" xr:uid="{00000000-0004-0000-3100-000000000000}"/>
    <hyperlink ref="K1" location="'Ficha_tasa de ocupación'!A1" display="ficha técnica" xr:uid="{00000000-0004-0000-31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rgb="FF7030A0"/>
  </sheetPr>
  <dimension ref="A1:AD46"/>
  <sheetViews>
    <sheetView workbookViewId="0">
      <selection activeCell="C4" sqref="C4"/>
    </sheetView>
  </sheetViews>
  <sheetFormatPr defaultColWidth="11.42578125" defaultRowHeight="15"/>
  <cols>
    <col min="1" max="1" width="4.42578125" style="2" customWidth="1"/>
    <col min="2" max="2" width="38.85546875" customWidth="1"/>
    <col min="3" max="3" width="90.710937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400" t="str">
        <f>+'Tasa de ocupación'!B1</f>
        <v>Tasa de ocupación</v>
      </c>
      <c r="D4" s="2"/>
      <c r="E4" s="2"/>
      <c r="F4" s="2"/>
      <c r="G4" s="2"/>
      <c r="H4" s="2"/>
      <c r="I4" s="2"/>
      <c r="J4" s="2"/>
      <c r="K4" s="2"/>
      <c r="L4" s="2"/>
      <c r="M4" s="2"/>
      <c r="N4" s="2"/>
      <c r="O4" s="2"/>
      <c r="P4" s="2"/>
      <c r="Q4" s="2"/>
      <c r="R4" s="2"/>
      <c r="S4" s="2"/>
      <c r="T4" s="2"/>
      <c r="U4" s="2"/>
      <c r="V4" s="2"/>
      <c r="W4" s="2"/>
      <c r="X4" s="2"/>
      <c r="Y4" s="2"/>
      <c r="Z4" s="2"/>
      <c r="AA4" s="2"/>
      <c r="AB4" s="2"/>
      <c r="AC4" s="2"/>
      <c r="AD4" s="2"/>
    </row>
    <row r="5" spans="2:30" ht="55.5" customHeight="1">
      <c r="B5" s="381" t="s">
        <v>4</v>
      </c>
      <c r="C5" s="399" t="s">
        <v>381</v>
      </c>
      <c r="D5" s="2"/>
      <c r="E5" s="2"/>
      <c r="F5" s="2"/>
      <c r="G5" s="2"/>
      <c r="H5" s="2"/>
      <c r="I5" s="2"/>
      <c r="J5" s="2"/>
      <c r="K5" s="2"/>
      <c r="L5" s="2"/>
      <c r="M5" s="2"/>
      <c r="N5" s="2"/>
      <c r="O5" s="2"/>
      <c r="P5" s="2"/>
      <c r="Q5" s="2"/>
      <c r="R5" s="2"/>
      <c r="S5" s="2"/>
      <c r="T5" s="2"/>
      <c r="U5" s="2"/>
      <c r="V5" s="2"/>
      <c r="W5" s="2"/>
      <c r="X5" s="2"/>
      <c r="Y5" s="2"/>
      <c r="Z5" s="2"/>
      <c r="AA5" s="2"/>
      <c r="AB5" s="2"/>
      <c r="AC5" s="2"/>
      <c r="AD5" s="2"/>
    </row>
    <row r="6" spans="2:30" ht="49.5" customHeight="1">
      <c r="B6" s="381" t="s">
        <v>5</v>
      </c>
      <c r="C6" s="399"/>
      <c r="D6" s="2"/>
      <c r="E6" s="2"/>
      <c r="F6" s="2"/>
      <c r="G6" s="2"/>
      <c r="H6" s="2"/>
      <c r="I6" s="2"/>
      <c r="J6" s="2"/>
      <c r="K6" s="2"/>
      <c r="L6" s="2"/>
      <c r="M6" s="2"/>
      <c r="N6" s="2"/>
      <c r="O6" s="2"/>
      <c r="P6" s="2"/>
      <c r="Q6" s="2"/>
      <c r="R6" s="2"/>
      <c r="S6" s="2"/>
      <c r="T6" s="2"/>
      <c r="U6" s="2"/>
      <c r="V6" s="2"/>
      <c r="W6" s="2"/>
      <c r="X6" s="2"/>
      <c r="Y6" s="2"/>
      <c r="Z6" s="2"/>
      <c r="AA6" s="2"/>
      <c r="AB6" s="2"/>
      <c r="AC6" s="2"/>
      <c r="AD6" s="2"/>
    </row>
    <row r="7" spans="2:30">
      <c r="B7" s="381" t="s">
        <v>6</v>
      </c>
      <c r="C7" s="376" t="s">
        <v>32</v>
      </c>
      <c r="D7" s="2"/>
      <c r="E7" s="2"/>
      <c r="F7" s="2"/>
      <c r="G7" s="2"/>
      <c r="H7" s="2"/>
      <c r="I7" s="2"/>
      <c r="J7" s="2"/>
      <c r="K7" s="2"/>
      <c r="L7" s="2"/>
      <c r="M7" s="2"/>
      <c r="N7" s="2"/>
      <c r="O7" s="2"/>
      <c r="P7" s="2"/>
      <c r="Q7" s="2"/>
      <c r="R7" s="2"/>
      <c r="S7" s="2"/>
      <c r="T7" s="2"/>
      <c r="U7" s="2"/>
      <c r="V7" s="2"/>
      <c r="W7" s="2"/>
      <c r="X7" s="2"/>
      <c r="Y7" s="2"/>
      <c r="Z7" s="2"/>
      <c r="AA7" s="2"/>
      <c r="AB7" s="2"/>
      <c r="AC7" s="2"/>
      <c r="AD7" s="2"/>
    </row>
    <row r="8" spans="2:30">
      <c r="B8" s="381" t="s">
        <v>7</v>
      </c>
      <c r="C8" s="376" t="s">
        <v>382</v>
      </c>
      <c r="D8" s="2"/>
      <c r="E8" s="2"/>
      <c r="F8" s="2"/>
      <c r="G8" s="2"/>
      <c r="H8" s="2"/>
      <c r="I8" s="2"/>
      <c r="J8" s="2"/>
      <c r="K8" s="2"/>
      <c r="L8" s="2"/>
      <c r="M8" s="2"/>
      <c r="N8" s="2"/>
      <c r="O8" s="2"/>
      <c r="P8" s="2"/>
      <c r="Q8" s="2"/>
      <c r="R8" s="2"/>
      <c r="S8" s="2"/>
      <c r="T8" s="2"/>
      <c r="U8" s="2"/>
      <c r="V8" s="2"/>
      <c r="W8" s="2"/>
      <c r="X8" s="2"/>
      <c r="Y8" s="2"/>
      <c r="Z8" s="2"/>
      <c r="AA8" s="2"/>
      <c r="AB8" s="2"/>
      <c r="AC8" s="2"/>
      <c r="AD8" s="2"/>
    </row>
    <row r="9" spans="2:30" ht="30">
      <c r="B9" s="381" t="s">
        <v>8</v>
      </c>
      <c r="C9" s="399" t="s">
        <v>360</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383" t="s">
        <v>9</v>
      </c>
      <c r="C10" s="384" t="s">
        <v>383</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506" t="s">
        <v>10</v>
      </c>
      <c r="C11" s="507"/>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ht="15" customHeight="1">
      <c r="B12" s="373" t="s">
        <v>11</v>
      </c>
      <c r="C12" s="374" t="s">
        <v>362</v>
      </c>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375" t="s">
        <v>12</v>
      </c>
      <c r="C13" s="376" t="s">
        <v>363</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375" t="s">
        <v>13</v>
      </c>
      <c r="C14" s="376" t="s">
        <v>364</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375" t="s">
        <v>14</v>
      </c>
      <c r="C15" s="404" t="s">
        <v>365</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377" t="s">
        <v>15</v>
      </c>
      <c r="C16" s="378" t="s">
        <v>366</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373" t="s">
        <v>11</v>
      </c>
      <c r="C17" s="374" t="s">
        <v>367</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c r="B18" s="375" t="s">
        <v>12</v>
      </c>
      <c r="C18" s="376" t="s">
        <v>368</v>
      </c>
    </row>
    <row r="19" spans="2:30" s="2" customFormat="1">
      <c r="B19" s="375" t="s">
        <v>13</v>
      </c>
      <c r="C19" s="376" t="s">
        <v>364</v>
      </c>
    </row>
    <row r="20" spans="2:30" s="2" customFormat="1">
      <c r="B20" s="375" t="s">
        <v>14</v>
      </c>
      <c r="C20" s="404" t="s">
        <v>369</v>
      </c>
    </row>
    <row r="21" spans="2:30" s="2" customFormat="1">
      <c r="B21" s="377" t="s">
        <v>15</v>
      </c>
      <c r="C21" s="378" t="s">
        <v>370</v>
      </c>
    </row>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1:C11"/>
  </mergeCells>
  <hyperlinks>
    <hyperlink ref="C4" location="'Tasa de ocupación'!A1" display="'Tasa de ocupación'!A1" xr:uid="{00000000-0004-0000-3200-000000000000}"/>
    <hyperlink ref="C16" r:id="rId1" xr:uid="{00000000-0004-0000-3200-000001000000}"/>
    <hyperlink ref="C21" r:id="rId2" xr:uid="{00000000-0004-0000-3200-000002000000}"/>
  </hyperlinks>
  <pageMargins left="0.7" right="0.7" top="0.75" bottom="0.75" header="0.3" footer="0.3"/>
  <pageSetup paperSize="9" orientation="portrait" horizontalDpi="0" verticalDpi="0"/>
  <drawing r:id="rId3"/>
  <extLst>
    <ext xmlns:mx="http://schemas.microsoft.com/office/mac/excel/2008/main" uri="{64002731-A6B0-56B0-2670-7721B7C09600}">
      <mx:PLV Mode="0" OnePage="0" WScale="0"/>
    </ext>
  </extLs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tabColor rgb="FF7030A0"/>
  </sheetPr>
  <dimension ref="A1:M29"/>
  <sheetViews>
    <sheetView workbookViewId="0">
      <selection activeCell="B17" sqref="B17:J18"/>
    </sheetView>
  </sheetViews>
  <sheetFormatPr defaultColWidth="11.42578125" defaultRowHeight="15"/>
  <cols>
    <col min="1" max="1" width="5" style="372" customWidth="1"/>
    <col min="2" max="2" width="5.42578125" style="372" customWidth="1"/>
    <col min="3" max="3" width="10.7109375" style="372" bestFit="1" customWidth="1"/>
    <col min="4" max="5" width="8.85546875" style="372" bestFit="1" customWidth="1"/>
    <col min="6" max="6" width="11.140625" style="372" customWidth="1"/>
    <col min="7" max="7" width="5" style="372" bestFit="1" customWidth="1"/>
    <col min="8" max="8" width="7.42578125" style="372" bestFit="1" customWidth="1"/>
    <col min="9" max="9" width="7.7109375" style="372" bestFit="1" customWidth="1"/>
    <col min="10" max="10" width="13.85546875" style="372" customWidth="1"/>
    <col min="11" max="11" width="6" style="372" customWidth="1"/>
    <col min="12" max="12" width="7.140625" style="372" bestFit="1" customWidth="1"/>
    <col min="13" max="13" width="8.42578125" style="372" bestFit="1" customWidth="1"/>
    <col min="14" max="14" width="10.7109375" style="372" bestFit="1" customWidth="1"/>
    <col min="15" max="16" width="8.85546875" style="372" bestFit="1" customWidth="1"/>
    <col min="17" max="17" width="11.42578125" style="372"/>
    <col min="18" max="18" width="5" style="372" bestFit="1" customWidth="1"/>
    <col min="19" max="19" width="7.28515625" style="372" customWidth="1"/>
    <col min="20" max="20" width="8.42578125" style="372" bestFit="1" customWidth="1"/>
    <col min="21" max="16384" width="11.42578125" style="372"/>
  </cols>
  <sheetData>
    <row r="1" spans="1:13" s="387" customFormat="1" ht="18.75">
      <c r="A1" s="402" t="s">
        <v>384</v>
      </c>
      <c r="B1" s="387" t="str">
        <f>+Indice!B30</f>
        <v xml:space="preserve">Porcentaje de población ocupada por sector </v>
      </c>
      <c r="K1" s="401" t="s">
        <v>19</v>
      </c>
    </row>
    <row r="2" spans="1:13" s="387" customFormat="1" ht="18.75">
      <c r="A2" s="402"/>
      <c r="H2" s="401"/>
    </row>
    <row r="3" spans="1:13" s="387" customFormat="1" ht="31.5" customHeight="1">
      <c r="A3" s="386"/>
      <c r="B3" s="489" t="s">
        <v>0</v>
      </c>
      <c r="C3" s="583" t="s">
        <v>387</v>
      </c>
      <c r="D3" s="583"/>
      <c r="E3" s="584"/>
      <c r="G3" s="489" t="s">
        <v>0</v>
      </c>
      <c r="H3" s="544" t="s">
        <v>388</v>
      </c>
      <c r="I3" s="545"/>
      <c r="K3" s="489" t="s">
        <v>0</v>
      </c>
      <c r="L3" s="544" t="s">
        <v>389</v>
      </c>
      <c r="M3" s="545"/>
    </row>
    <row r="4" spans="1:13" ht="30">
      <c r="B4" s="536"/>
      <c r="C4" s="415" t="s">
        <v>214</v>
      </c>
      <c r="D4" s="412" t="s">
        <v>215</v>
      </c>
      <c r="E4" s="416" t="s">
        <v>216</v>
      </c>
      <c r="G4" s="536"/>
      <c r="H4" s="415" t="s">
        <v>390</v>
      </c>
      <c r="I4" s="416" t="s">
        <v>391</v>
      </c>
      <c r="K4" s="536"/>
      <c r="L4" s="415" t="s">
        <v>220</v>
      </c>
      <c r="M4" s="416" t="s">
        <v>221</v>
      </c>
    </row>
    <row r="5" spans="1:13">
      <c r="B5" s="417">
        <v>2010</v>
      </c>
      <c r="C5" s="421">
        <v>10.813196636293085</v>
      </c>
      <c r="D5" s="421">
        <v>18.924752929336037</v>
      </c>
      <c r="E5" s="413">
        <v>69.849867878637312</v>
      </c>
      <c r="F5" s="424"/>
      <c r="G5" s="417">
        <v>2010</v>
      </c>
      <c r="H5" s="421">
        <v>16.396903402244522</v>
      </c>
      <c r="I5" s="413">
        <v>83.603096597755481</v>
      </c>
      <c r="J5" s="424"/>
      <c r="K5" s="417">
        <v>2010</v>
      </c>
      <c r="L5" s="421">
        <v>60.108345887251481</v>
      </c>
      <c r="M5" s="413">
        <v>39.891654112748512</v>
      </c>
    </row>
    <row r="6" spans="1:13">
      <c r="B6" s="418">
        <v>2011</v>
      </c>
      <c r="C6" s="422">
        <v>10.84824190607565</v>
      </c>
      <c r="D6" s="422">
        <v>19.146841303768856</v>
      </c>
      <c r="E6" s="414">
        <v>69.481483504851909</v>
      </c>
      <c r="F6" s="424"/>
      <c r="G6" s="418">
        <v>2011</v>
      </c>
      <c r="H6" s="422">
        <v>16.617658105533437</v>
      </c>
      <c r="I6" s="414">
        <v>83.382341894466563</v>
      </c>
      <c r="J6" s="424"/>
      <c r="K6" s="418">
        <v>2011</v>
      </c>
      <c r="L6" s="422">
        <v>63.527687674563126</v>
      </c>
      <c r="M6" s="414">
        <v>36.472312325436882</v>
      </c>
    </row>
    <row r="7" spans="1:13">
      <c r="B7" s="418">
        <v>2012</v>
      </c>
      <c r="C7" s="422">
        <v>10.247902594242946</v>
      </c>
      <c r="D7" s="422">
        <v>18.118533734786947</v>
      </c>
      <c r="E7" s="414">
        <v>71.331229024528298</v>
      </c>
      <c r="F7" s="424"/>
      <c r="G7" s="418">
        <v>2012</v>
      </c>
      <c r="H7" s="422">
        <v>15.551756330241648</v>
      </c>
      <c r="I7" s="414">
        <v>84.448243669758355</v>
      </c>
      <c r="J7" s="424"/>
      <c r="K7" s="418">
        <v>2012</v>
      </c>
      <c r="L7" s="422">
        <v>60.747492622328195</v>
      </c>
      <c r="M7" s="414">
        <v>39.252507377671805</v>
      </c>
    </row>
    <row r="8" spans="1:13">
      <c r="B8" s="418">
        <v>2013</v>
      </c>
      <c r="C8" s="422">
        <v>9.8748412842372559</v>
      </c>
      <c r="D8" s="422">
        <v>16.449752039397296</v>
      </c>
      <c r="E8" s="414">
        <v>73.447398912403699</v>
      </c>
      <c r="F8" s="424"/>
      <c r="G8" s="418">
        <v>2013</v>
      </c>
      <c r="H8" s="422">
        <v>15.266784384713436</v>
      </c>
      <c r="I8" s="414">
        <v>84.733215615286568</v>
      </c>
      <c r="J8" s="424"/>
      <c r="K8" s="418">
        <v>2013</v>
      </c>
      <c r="L8" s="422">
        <v>56.701130660862212</v>
      </c>
      <c r="M8" s="414">
        <v>43.298869339137795</v>
      </c>
    </row>
    <row r="9" spans="1:13">
      <c r="B9" s="418">
        <v>2014</v>
      </c>
      <c r="C9" s="422">
        <v>11.136486993471003</v>
      </c>
      <c r="D9" s="422">
        <v>17.637377927931311</v>
      </c>
      <c r="E9" s="414">
        <v>71.014064339588316</v>
      </c>
      <c r="F9" s="424"/>
      <c r="G9" s="418">
        <v>2014</v>
      </c>
      <c r="H9" s="422">
        <v>14.326497386293536</v>
      </c>
      <c r="I9" s="414">
        <v>85.673502613706461</v>
      </c>
      <c r="J9" s="424"/>
      <c r="K9" s="418">
        <v>2014</v>
      </c>
      <c r="L9" s="422">
        <v>56.597395715134461</v>
      </c>
      <c r="M9" s="414">
        <v>43.402604284865546</v>
      </c>
    </row>
    <row r="10" spans="1:13">
      <c r="B10" s="418">
        <v>2015</v>
      </c>
      <c r="C10" s="422">
        <v>12.28796557043292</v>
      </c>
      <c r="D10" s="422">
        <v>19.122440245146372</v>
      </c>
      <c r="E10" s="414">
        <v>68.432762528973029</v>
      </c>
      <c r="F10" s="424"/>
      <c r="G10" s="418">
        <v>2015</v>
      </c>
      <c r="H10" s="422">
        <v>13.254352850080556</v>
      </c>
      <c r="I10" s="414">
        <v>86.745647149919449</v>
      </c>
      <c r="J10" s="424"/>
      <c r="K10" s="418">
        <v>2015</v>
      </c>
      <c r="L10" s="422">
        <v>55.40800655616107</v>
      </c>
      <c r="M10" s="414">
        <v>44.591993443838938</v>
      </c>
    </row>
    <row r="11" spans="1:13">
      <c r="B11" s="418">
        <v>2016</v>
      </c>
      <c r="C11" s="422">
        <v>12.185745919042123</v>
      </c>
      <c r="D11" s="422">
        <v>18.566412012740589</v>
      </c>
      <c r="E11" s="414">
        <v>69.015949034641281</v>
      </c>
      <c r="F11" s="424"/>
      <c r="G11" s="418">
        <v>2016</v>
      </c>
      <c r="H11" s="422">
        <v>13.690044245321085</v>
      </c>
      <c r="I11" s="414">
        <v>86.30995575467891</v>
      </c>
      <c r="J11" s="424"/>
      <c r="K11" s="418">
        <v>2016</v>
      </c>
      <c r="L11" s="422">
        <v>57.322098947625022</v>
      </c>
      <c r="M11" s="414">
        <v>42.677901052374978</v>
      </c>
    </row>
    <row r="12" spans="1:13">
      <c r="B12" s="419">
        <v>2017</v>
      </c>
      <c r="C12" s="423">
        <v>12.500872948966032</v>
      </c>
      <c r="D12" s="423">
        <v>18.101591637337815</v>
      </c>
      <c r="E12" s="420">
        <v>68.865929298507353</v>
      </c>
      <c r="F12" s="424"/>
      <c r="G12" s="419">
        <v>2017</v>
      </c>
      <c r="H12" s="423">
        <v>14.265710674304172</v>
      </c>
      <c r="I12" s="420">
        <v>85.734289325695826</v>
      </c>
      <c r="J12" s="424"/>
      <c r="K12" s="419">
        <v>2017</v>
      </c>
      <c r="L12" s="423">
        <v>57.08069777903502</v>
      </c>
      <c r="M12" s="420">
        <v>42.919302220964987</v>
      </c>
    </row>
    <row r="13" spans="1:13">
      <c r="B13" s="424"/>
      <c r="C13" s="424"/>
      <c r="D13" s="424"/>
      <c r="E13" s="424"/>
      <c r="F13" s="424"/>
      <c r="G13" s="424"/>
      <c r="H13" s="424"/>
      <c r="I13" s="424"/>
      <c r="J13" s="424"/>
      <c r="K13" s="424"/>
      <c r="L13" s="424"/>
      <c r="M13" s="424"/>
    </row>
    <row r="14" spans="1:13">
      <c r="B14" s="391" t="s">
        <v>212</v>
      </c>
    </row>
    <row r="17" spans="2:13" s="393" customFormat="1" ht="12.75" customHeight="1">
      <c r="B17" s="502" t="s">
        <v>427</v>
      </c>
      <c r="C17" s="502"/>
      <c r="D17" s="502"/>
      <c r="E17" s="502"/>
      <c r="F17" s="502"/>
      <c r="G17" s="502"/>
      <c r="H17" s="502"/>
      <c r="I17" s="502"/>
      <c r="J17" s="502"/>
      <c r="K17" s="405"/>
    </row>
    <row r="18" spans="2:13" s="393" customFormat="1" ht="12.75">
      <c r="B18" s="502"/>
      <c r="C18" s="502"/>
      <c r="D18" s="502"/>
      <c r="E18" s="502"/>
      <c r="F18" s="502"/>
      <c r="G18" s="502"/>
      <c r="H18" s="502"/>
      <c r="I18" s="502"/>
      <c r="J18" s="502"/>
      <c r="K18" s="405"/>
    </row>
    <row r="19" spans="2:13" s="393" customFormat="1" ht="12.75">
      <c r="B19" s="410"/>
      <c r="C19" s="410"/>
      <c r="D19" s="410"/>
      <c r="E19" s="410"/>
      <c r="F19" s="410"/>
      <c r="G19" s="410"/>
      <c r="H19" s="410"/>
      <c r="I19" s="410"/>
      <c r="J19" s="410"/>
      <c r="K19" s="410"/>
    </row>
    <row r="20" spans="2:13" ht="15.75">
      <c r="B20" s="392" t="s">
        <v>1</v>
      </c>
      <c r="C20" s="392"/>
      <c r="D20" s="392"/>
    </row>
    <row r="21" spans="2:13" ht="15" customHeight="1">
      <c r="B21" s="517" t="s">
        <v>392</v>
      </c>
      <c r="C21" s="494"/>
      <c r="D21" s="494"/>
      <c r="E21" s="494"/>
      <c r="F21" s="494"/>
      <c r="G21" s="494"/>
      <c r="H21" s="494"/>
      <c r="I21" s="494"/>
      <c r="J21" s="494"/>
      <c r="K21" s="494"/>
      <c r="L21" s="494"/>
      <c r="M21" s="495"/>
    </row>
    <row r="22" spans="2:13">
      <c r="B22" s="496"/>
      <c r="C22" s="497"/>
      <c r="D22" s="497"/>
      <c r="E22" s="497"/>
      <c r="F22" s="497"/>
      <c r="G22" s="497"/>
      <c r="H22" s="497"/>
      <c r="I22" s="497"/>
      <c r="J22" s="497"/>
      <c r="K22" s="497"/>
      <c r="L22" s="497"/>
      <c r="M22" s="498"/>
    </row>
    <row r="23" spans="2:13">
      <c r="B23" s="496"/>
      <c r="C23" s="497"/>
      <c r="D23" s="497"/>
      <c r="E23" s="497"/>
      <c r="F23" s="497"/>
      <c r="G23" s="497"/>
      <c r="H23" s="497"/>
      <c r="I23" s="497"/>
      <c r="J23" s="497"/>
      <c r="K23" s="497"/>
      <c r="L23" s="497"/>
      <c r="M23" s="498"/>
    </row>
    <row r="24" spans="2:13">
      <c r="B24" s="496"/>
      <c r="C24" s="497"/>
      <c r="D24" s="497"/>
      <c r="E24" s="497"/>
      <c r="F24" s="497"/>
      <c r="G24" s="497"/>
      <c r="H24" s="497"/>
      <c r="I24" s="497"/>
      <c r="J24" s="497"/>
      <c r="K24" s="497"/>
      <c r="L24" s="497"/>
      <c r="M24" s="498"/>
    </row>
    <row r="25" spans="2:13">
      <c r="B25" s="496"/>
      <c r="C25" s="497"/>
      <c r="D25" s="497"/>
      <c r="E25" s="497"/>
      <c r="F25" s="497"/>
      <c r="G25" s="497"/>
      <c r="H25" s="497"/>
      <c r="I25" s="497"/>
      <c r="J25" s="497"/>
      <c r="K25" s="497"/>
      <c r="L25" s="497"/>
      <c r="M25" s="498"/>
    </row>
    <row r="26" spans="2:13">
      <c r="B26" s="496"/>
      <c r="C26" s="497"/>
      <c r="D26" s="497"/>
      <c r="E26" s="497"/>
      <c r="F26" s="497"/>
      <c r="G26" s="497"/>
      <c r="H26" s="497"/>
      <c r="I26" s="497"/>
      <c r="J26" s="497"/>
      <c r="K26" s="497"/>
      <c r="L26" s="497"/>
      <c r="M26" s="498"/>
    </row>
    <row r="27" spans="2:13">
      <c r="B27" s="496"/>
      <c r="C27" s="497"/>
      <c r="D27" s="497"/>
      <c r="E27" s="497"/>
      <c r="F27" s="497"/>
      <c r="G27" s="497"/>
      <c r="H27" s="497"/>
      <c r="I27" s="497"/>
      <c r="J27" s="497"/>
      <c r="K27" s="497"/>
      <c r="L27" s="497"/>
      <c r="M27" s="498"/>
    </row>
    <row r="28" spans="2:13">
      <c r="B28" s="496"/>
      <c r="C28" s="497"/>
      <c r="D28" s="497"/>
      <c r="E28" s="497"/>
      <c r="F28" s="497"/>
      <c r="G28" s="497"/>
      <c r="H28" s="497"/>
      <c r="I28" s="497"/>
      <c r="J28" s="497"/>
      <c r="K28" s="497"/>
      <c r="L28" s="497"/>
      <c r="M28" s="498"/>
    </row>
    <row r="29" spans="2:13">
      <c r="B29" s="499"/>
      <c r="C29" s="500"/>
      <c r="D29" s="500"/>
      <c r="E29" s="500"/>
      <c r="F29" s="500"/>
      <c r="G29" s="500"/>
      <c r="H29" s="500"/>
      <c r="I29" s="500"/>
      <c r="J29" s="500"/>
      <c r="K29" s="500"/>
      <c r="L29" s="500"/>
      <c r="M29" s="501"/>
    </row>
  </sheetData>
  <mergeCells count="8">
    <mergeCell ref="B17:J18"/>
    <mergeCell ref="B21:M29"/>
    <mergeCell ref="B3:B4"/>
    <mergeCell ref="C3:E3"/>
    <mergeCell ref="G3:G4"/>
    <mergeCell ref="H3:I3"/>
    <mergeCell ref="K3:K4"/>
    <mergeCell ref="L3:M3"/>
  </mergeCells>
  <hyperlinks>
    <hyperlink ref="A1" location="Indice!A1" display="Indice!A1" xr:uid="{00000000-0004-0000-3300-000000000000}"/>
    <hyperlink ref="K1" location="'Ficha_porcentaje de poblocupada'!A1" display="ficha técnica" xr:uid="{00000000-0004-0000-3300-000001000000}"/>
  </hyperlinks>
  <pageMargins left="0.7" right="0.7" top="0.75" bottom="0.75" header="0.3" footer="0.3"/>
  <extLst>
    <ext xmlns:mx="http://schemas.microsoft.com/office/mac/excel/2008/main" uri="{64002731-A6B0-56B0-2670-7721B7C09600}">
      <mx:PLV Mode="0" OnePage="0" WScale="0"/>
    </ext>
  </extLst>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tabColor rgb="FF7030A0"/>
  </sheetPr>
  <dimension ref="A1:AD47"/>
  <sheetViews>
    <sheetView workbookViewId="0">
      <selection activeCell="C4" sqref="C4"/>
    </sheetView>
  </sheetViews>
  <sheetFormatPr defaultColWidth="11.42578125" defaultRowHeight="15"/>
  <cols>
    <col min="1" max="1" width="4.42578125" style="372" customWidth="1"/>
    <col min="2" max="2" width="29" style="371" customWidth="1"/>
    <col min="3" max="3" width="114.28515625" style="371" customWidth="1"/>
    <col min="4" max="16384" width="11.42578125" style="371"/>
  </cols>
  <sheetData>
    <row r="1" spans="2:30">
      <c r="D1" s="372"/>
      <c r="E1" s="372"/>
      <c r="F1" s="372"/>
      <c r="G1" s="372"/>
      <c r="H1" s="372"/>
      <c r="I1" s="372"/>
      <c r="J1" s="372"/>
      <c r="K1" s="372"/>
      <c r="L1" s="372"/>
      <c r="M1" s="372"/>
      <c r="N1" s="372"/>
      <c r="O1" s="372"/>
      <c r="P1" s="372"/>
      <c r="Q1" s="372"/>
      <c r="R1" s="372"/>
      <c r="S1" s="372"/>
      <c r="T1" s="372"/>
      <c r="U1" s="372"/>
      <c r="V1" s="372"/>
      <c r="W1" s="372"/>
      <c r="X1" s="372"/>
      <c r="Y1" s="372"/>
      <c r="Z1" s="372"/>
      <c r="AA1" s="372"/>
      <c r="AB1" s="372"/>
      <c r="AC1" s="372"/>
      <c r="AD1" s="372"/>
    </row>
    <row r="2" spans="2:30">
      <c r="B2" s="505" t="s">
        <v>2</v>
      </c>
      <c r="C2" s="505"/>
      <c r="D2" s="385"/>
      <c r="E2" s="372"/>
      <c r="F2" s="372"/>
      <c r="G2" s="372"/>
      <c r="H2" s="372"/>
      <c r="I2" s="372"/>
      <c r="J2" s="372"/>
      <c r="K2" s="372"/>
      <c r="L2" s="372"/>
      <c r="M2" s="372"/>
      <c r="N2" s="372"/>
      <c r="O2" s="372"/>
      <c r="P2" s="372"/>
      <c r="Q2" s="372"/>
      <c r="R2" s="372"/>
      <c r="S2" s="372"/>
      <c r="T2" s="372"/>
      <c r="U2" s="372"/>
      <c r="V2" s="372"/>
      <c r="W2" s="372"/>
      <c r="X2" s="372"/>
      <c r="Y2" s="372"/>
      <c r="Z2" s="372"/>
      <c r="AA2" s="372"/>
      <c r="AB2" s="372"/>
      <c r="AC2" s="372"/>
      <c r="AD2" s="372"/>
    </row>
    <row r="3" spans="2:30" ht="9.75" customHeight="1">
      <c r="B3" s="379"/>
      <c r="C3" s="380"/>
      <c r="D3" s="372"/>
      <c r="E3" s="372"/>
      <c r="F3" s="372"/>
      <c r="G3" s="372"/>
      <c r="H3" s="372"/>
      <c r="I3" s="372"/>
      <c r="J3" s="372"/>
      <c r="K3" s="372"/>
      <c r="L3" s="372"/>
      <c r="M3" s="372"/>
      <c r="N3" s="372"/>
      <c r="O3" s="372"/>
      <c r="P3" s="372"/>
      <c r="Q3" s="372"/>
      <c r="R3" s="372"/>
      <c r="S3" s="372"/>
      <c r="T3" s="372"/>
      <c r="U3" s="372"/>
      <c r="V3" s="372"/>
      <c r="W3" s="372"/>
      <c r="X3" s="372"/>
      <c r="Y3" s="372"/>
      <c r="Z3" s="372"/>
      <c r="AA3" s="372"/>
      <c r="AB3" s="372"/>
      <c r="AC3" s="372"/>
      <c r="AD3" s="372"/>
    </row>
    <row r="4" spans="2:30" ht="20.25" customHeight="1">
      <c r="B4" s="381" t="s">
        <v>3</v>
      </c>
      <c r="C4" s="400" t="str">
        <f>'[2]Porcentaje de ocupados'!B1</f>
        <v>Porcentaje de población ocupada</v>
      </c>
      <c r="D4" s="372"/>
      <c r="E4" s="372"/>
      <c r="F4" s="372"/>
      <c r="G4" s="372"/>
      <c r="H4" s="372"/>
      <c r="I4" s="372"/>
      <c r="J4" s="372"/>
      <c r="K4" s="372"/>
      <c r="L4" s="372"/>
      <c r="M4" s="372"/>
      <c r="N4" s="372"/>
      <c r="O4" s="372"/>
      <c r="P4" s="372"/>
      <c r="Q4" s="372"/>
      <c r="R4" s="372"/>
      <c r="S4" s="372"/>
      <c r="T4" s="372"/>
      <c r="U4" s="372"/>
      <c r="V4" s="372"/>
      <c r="W4" s="372"/>
      <c r="X4" s="372"/>
      <c r="Y4" s="372"/>
      <c r="Z4" s="372"/>
      <c r="AA4" s="372"/>
      <c r="AB4" s="372"/>
      <c r="AC4" s="372"/>
      <c r="AD4" s="372"/>
    </row>
    <row r="5" spans="2:30" ht="195">
      <c r="B5" s="592" t="s">
        <v>4</v>
      </c>
      <c r="C5" s="399" t="s">
        <v>393</v>
      </c>
      <c r="D5" s="372"/>
      <c r="E5" s="372"/>
      <c r="F5" s="372"/>
      <c r="G5" s="372"/>
      <c r="H5" s="372"/>
      <c r="I5" s="372"/>
      <c r="J5" s="372"/>
      <c r="K5" s="372"/>
      <c r="L5" s="372"/>
      <c r="M5" s="372"/>
      <c r="N5" s="372"/>
      <c r="O5" s="372"/>
      <c r="P5" s="372"/>
      <c r="Q5" s="372"/>
      <c r="R5" s="372"/>
      <c r="S5" s="372"/>
      <c r="T5" s="372"/>
      <c r="U5" s="372"/>
      <c r="V5" s="372"/>
      <c r="W5" s="372"/>
      <c r="X5" s="372"/>
      <c r="Y5" s="372"/>
      <c r="Z5" s="372"/>
      <c r="AA5" s="372"/>
      <c r="AB5" s="372"/>
      <c r="AC5" s="372"/>
      <c r="AD5" s="372"/>
    </row>
    <row r="6" spans="2:30" ht="60">
      <c r="B6" s="592"/>
      <c r="C6" s="399" t="s">
        <v>394</v>
      </c>
      <c r="D6" s="372"/>
      <c r="E6" s="372"/>
      <c r="F6" s="372"/>
      <c r="G6" s="372"/>
      <c r="H6" s="372"/>
      <c r="I6" s="372"/>
      <c r="J6" s="372"/>
      <c r="K6" s="372"/>
      <c r="L6" s="372"/>
      <c r="M6" s="372"/>
      <c r="N6" s="372"/>
      <c r="O6" s="372"/>
      <c r="P6" s="372"/>
      <c r="Q6" s="372"/>
      <c r="R6" s="372"/>
      <c r="S6" s="372"/>
      <c r="T6" s="372"/>
      <c r="U6" s="372"/>
      <c r="V6" s="372"/>
      <c r="W6" s="372"/>
      <c r="X6" s="372"/>
      <c r="Y6" s="372"/>
      <c r="Z6" s="372"/>
      <c r="AA6" s="372"/>
      <c r="AB6" s="372"/>
      <c r="AC6" s="372"/>
      <c r="AD6" s="372"/>
    </row>
    <row r="7" spans="2:30" ht="150">
      <c r="B7" s="592"/>
      <c r="C7" s="399" t="s">
        <v>395</v>
      </c>
      <c r="D7" s="372"/>
      <c r="E7" s="372"/>
      <c r="F7" s="372"/>
      <c r="G7" s="372"/>
      <c r="H7" s="372"/>
      <c r="I7" s="372"/>
      <c r="J7" s="372"/>
      <c r="K7" s="372"/>
      <c r="L7" s="372"/>
      <c r="M7" s="372"/>
      <c r="N7" s="372"/>
      <c r="O7" s="372"/>
      <c r="P7" s="372"/>
      <c r="Q7" s="372"/>
      <c r="R7" s="372"/>
      <c r="S7" s="372"/>
      <c r="T7" s="372"/>
      <c r="U7" s="372"/>
      <c r="V7" s="372"/>
      <c r="W7" s="372"/>
      <c r="X7" s="372"/>
      <c r="Y7" s="372"/>
      <c r="Z7" s="372"/>
      <c r="AA7" s="372"/>
      <c r="AB7" s="372"/>
      <c r="AC7" s="372"/>
      <c r="AD7" s="372"/>
    </row>
    <row r="8" spans="2:30" ht="43.5" customHeight="1">
      <c r="B8" s="381" t="s">
        <v>5</v>
      </c>
      <c r="C8" s="376"/>
      <c r="D8" s="372"/>
      <c r="E8" s="372"/>
      <c r="F8" s="372"/>
      <c r="G8" s="372"/>
      <c r="H8" s="372"/>
      <c r="I8" s="372"/>
      <c r="J8" s="372"/>
      <c r="K8" s="372"/>
      <c r="L8" s="372"/>
      <c r="M8" s="372"/>
      <c r="N8" s="372"/>
      <c r="O8" s="372"/>
      <c r="P8" s="372"/>
      <c r="Q8" s="372"/>
      <c r="R8" s="372"/>
      <c r="S8" s="372"/>
      <c r="T8" s="372"/>
      <c r="U8" s="372"/>
      <c r="V8" s="372"/>
      <c r="W8" s="372"/>
      <c r="X8" s="372"/>
      <c r="Y8" s="372"/>
      <c r="Z8" s="372"/>
      <c r="AA8" s="372"/>
      <c r="AB8" s="372"/>
      <c r="AC8" s="372"/>
      <c r="AD8" s="372"/>
    </row>
    <row r="9" spans="2:30">
      <c r="B9" s="381" t="s">
        <v>6</v>
      </c>
      <c r="C9" s="382" t="s">
        <v>396</v>
      </c>
      <c r="D9" s="372"/>
      <c r="E9" s="372"/>
      <c r="F9" s="372"/>
      <c r="G9" s="372"/>
      <c r="H9" s="372"/>
      <c r="I9" s="372"/>
      <c r="J9" s="372"/>
      <c r="K9" s="372"/>
      <c r="L9" s="372"/>
      <c r="M9" s="372"/>
      <c r="N9" s="372"/>
      <c r="O9" s="372"/>
      <c r="P9" s="372"/>
      <c r="Q9" s="372"/>
      <c r="R9" s="372"/>
      <c r="S9" s="372"/>
      <c r="T9" s="372"/>
      <c r="U9" s="372"/>
      <c r="V9" s="372"/>
      <c r="W9" s="372"/>
      <c r="X9" s="372"/>
      <c r="Y9" s="372"/>
      <c r="Z9" s="372"/>
      <c r="AA9" s="372"/>
      <c r="AB9" s="372"/>
      <c r="AC9" s="372"/>
      <c r="AD9" s="372"/>
    </row>
    <row r="10" spans="2:30">
      <c r="B10" s="381" t="s">
        <v>7</v>
      </c>
      <c r="C10" s="376" t="s">
        <v>397</v>
      </c>
      <c r="D10" s="372"/>
      <c r="E10" s="372"/>
      <c r="F10" s="372"/>
      <c r="G10" s="372"/>
      <c r="H10" s="372"/>
      <c r="I10" s="372"/>
      <c r="J10" s="372"/>
      <c r="K10" s="372"/>
      <c r="L10" s="372"/>
      <c r="M10" s="372"/>
      <c r="N10" s="372"/>
      <c r="O10" s="372"/>
      <c r="P10" s="372"/>
      <c r="Q10" s="372"/>
      <c r="R10" s="372"/>
      <c r="S10" s="372"/>
      <c r="T10" s="372"/>
      <c r="U10" s="372"/>
      <c r="V10" s="372"/>
      <c r="W10" s="372"/>
      <c r="X10" s="372"/>
      <c r="Y10" s="372"/>
      <c r="Z10" s="372"/>
      <c r="AA10" s="372"/>
      <c r="AB10" s="372"/>
      <c r="AC10" s="372"/>
      <c r="AD10" s="372"/>
    </row>
    <row r="11" spans="2:30" ht="30">
      <c r="B11" s="381" t="s">
        <v>8</v>
      </c>
      <c r="C11" s="399" t="s">
        <v>360</v>
      </c>
      <c r="D11" s="372"/>
      <c r="E11" s="372"/>
      <c r="F11" s="372"/>
      <c r="G11" s="372"/>
      <c r="H11" s="372"/>
      <c r="I11" s="372"/>
      <c r="J11" s="372"/>
      <c r="K11" s="372"/>
      <c r="L11" s="372"/>
      <c r="M11" s="372"/>
      <c r="N11" s="372"/>
      <c r="O11" s="372"/>
      <c r="P11" s="372"/>
      <c r="Q11" s="372"/>
      <c r="R11" s="372"/>
      <c r="S11" s="372"/>
      <c r="T11" s="372"/>
      <c r="U11" s="372"/>
      <c r="V11" s="372"/>
      <c r="W11" s="372"/>
      <c r="X11" s="372"/>
      <c r="Y11" s="372"/>
      <c r="Z11" s="372"/>
      <c r="AA11" s="372"/>
      <c r="AB11" s="372"/>
      <c r="AC11" s="372"/>
      <c r="AD11" s="372"/>
    </row>
    <row r="12" spans="2:30">
      <c r="B12" s="383" t="s">
        <v>9</v>
      </c>
      <c r="C12" s="384" t="s">
        <v>383</v>
      </c>
      <c r="D12" s="372"/>
      <c r="E12" s="372"/>
      <c r="F12" s="372"/>
      <c r="G12" s="372"/>
      <c r="H12" s="372"/>
      <c r="I12" s="372"/>
      <c r="J12" s="372"/>
      <c r="K12" s="372"/>
      <c r="L12" s="372"/>
      <c r="M12" s="372"/>
      <c r="N12" s="372"/>
      <c r="O12" s="372"/>
      <c r="P12" s="372"/>
      <c r="Q12" s="372"/>
      <c r="R12" s="372"/>
      <c r="S12" s="372"/>
      <c r="T12" s="372"/>
      <c r="U12" s="372"/>
      <c r="V12" s="372"/>
      <c r="W12" s="372"/>
      <c r="X12" s="372"/>
      <c r="Y12" s="372"/>
      <c r="Z12" s="372"/>
      <c r="AA12" s="372"/>
      <c r="AB12" s="372"/>
      <c r="AC12" s="372"/>
      <c r="AD12" s="372"/>
    </row>
    <row r="13" spans="2:30" ht="15" customHeight="1">
      <c r="B13" s="506" t="s">
        <v>10</v>
      </c>
      <c r="C13" s="507"/>
      <c r="D13" s="372"/>
      <c r="E13" s="372"/>
      <c r="F13" s="372"/>
      <c r="G13" s="372"/>
      <c r="H13" s="372"/>
      <c r="I13" s="372"/>
      <c r="J13" s="372"/>
      <c r="K13" s="372"/>
      <c r="L13" s="372"/>
      <c r="M13" s="372"/>
      <c r="N13" s="372"/>
      <c r="O13" s="372"/>
      <c r="P13" s="372"/>
      <c r="Q13" s="372"/>
      <c r="R13" s="372"/>
      <c r="S13" s="372"/>
      <c r="T13" s="372"/>
      <c r="U13" s="372"/>
      <c r="V13" s="372"/>
      <c r="W13" s="372"/>
      <c r="X13" s="372"/>
      <c r="Y13" s="372"/>
      <c r="Z13" s="372"/>
      <c r="AA13" s="372"/>
      <c r="AB13" s="372"/>
      <c r="AC13" s="372"/>
      <c r="AD13" s="372"/>
    </row>
    <row r="14" spans="2:30">
      <c r="B14" s="373" t="s">
        <v>11</v>
      </c>
      <c r="C14" s="374" t="s">
        <v>362</v>
      </c>
      <c r="D14" s="372"/>
      <c r="E14" s="372"/>
      <c r="F14" s="372"/>
      <c r="G14" s="372"/>
      <c r="H14" s="372"/>
      <c r="I14" s="372"/>
      <c r="J14" s="372"/>
      <c r="K14" s="372"/>
      <c r="L14" s="372"/>
      <c r="M14" s="372"/>
      <c r="N14" s="372"/>
      <c r="O14" s="372"/>
      <c r="P14" s="372"/>
      <c r="Q14" s="372"/>
      <c r="R14" s="372"/>
      <c r="S14" s="372"/>
      <c r="T14" s="372"/>
      <c r="U14" s="372"/>
      <c r="V14" s="372"/>
      <c r="W14" s="372"/>
      <c r="X14" s="372"/>
      <c r="Y14" s="372"/>
      <c r="Z14" s="372"/>
      <c r="AA14" s="372"/>
      <c r="AB14" s="372"/>
      <c r="AC14" s="372"/>
      <c r="AD14" s="372"/>
    </row>
    <row r="15" spans="2:30">
      <c r="B15" s="375" t="s">
        <v>12</v>
      </c>
      <c r="C15" s="376" t="s">
        <v>363</v>
      </c>
      <c r="D15" s="372"/>
      <c r="E15" s="372"/>
      <c r="F15" s="372"/>
      <c r="G15" s="372"/>
      <c r="H15" s="372"/>
      <c r="I15" s="372"/>
      <c r="J15" s="372"/>
      <c r="K15" s="372"/>
      <c r="L15" s="372"/>
      <c r="M15" s="372"/>
      <c r="N15" s="372"/>
      <c r="O15" s="372"/>
      <c r="P15" s="372"/>
      <c r="Q15" s="372"/>
      <c r="R15" s="372"/>
      <c r="S15" s="372"/>
      <c r="T15" s="372"/>
      <c r="U15" s="372"/>
      <c r="V15" s="372"/>
      <c r="W15" s="372"/>
      <c r="X15" s="372"/>
      <c r="Y15" s="372"/>
      <c r="Z15" s="372"/>
      <c r="AA15" s="372"/>
      <c r="AB15" s="372"/>
      <c r="AC15" s="372"/>
      <c r="AD15" s="372"/>
    </row>
    <row r="16" spans="2:30">
      <c r="B16" s="375" t="s">
        <v>13</v>
      </c>
      <c r="C16" s="376" t="s">
        <v>364</v>
      </c>
      <c r="D16" s="372"/>
      <c r="E16" s="372"/>
      <c r="F16" s="372"/>
      <c r="G16" s="372"/>
      <c r="H16" s="372"/>
      <c r="I16" s="372"/>
      <c r="J16" s="372"/>
      <c r="K16" s="372"/>
      <c r="L16" s="372"/>
      <c r="M16" s="372"/>
      <c r="N16" s="372"/>
      <c r="O16" s="372"/>
      <c r="P16" s="372"/>
      <c r="Q16" s="372"/>
      <c r="R16" s="372"/>
      <c r="S16" s="372"/>
      <c r="T16" s="372"/>
      <c r="U16" s="372"/>
      <c r="V16" s="372"/>
      <c r="W16" s="372"/>
      <c r="X16" s="372"/>
      <c r="Y16" s="372"/>
      <c r="Z16" s="372"/>
      <c r="AA16" s="372"/>
      <c r="AB16" s="372"/>
      <c r="AC16" s="372"/>
      <c r="AD16" s="372"/>
    </row>
    <row r="17" spans="2:30">
      <c r="B17" s="375" t="s">
        <v>14</v>
      </c>
      <c r="C17" s="404" t="s">
        <v>365</v>
      </c>
      <c r="D17" s="372"/>
      <c r="E17" s="372"/>
      <c r="F17" s="372"/>
      <c r="G17" s="372"/>
      <c r="H17" s="372"/>
      <c r="I17" s="372"/>
      <c r="J17" s="372"/>
      <c r="K17" s="372"/>
      <c r="L17" s="372"/>
      <c r="M17" s="372"/>
      <c r="N17" s="372"/>
      <c r="O17" s="372"/>
      <c r="P17" s="372"/>
      <c r="Q17" s="372"/>
      <c r="R17" s="372"/>
      <c r="S17" s="372"/>
      <c r="T17" s="372"/>
      <c r="U17" s="372"/>
      <c r="V17" s="372"/>
      <c r="W17" s="372"/>
      <c r="X17" s="372"/>
      <c r="Y17" s="372"/>
      <c r="Z17" s="372"/>
      <c r="AA17" s="372"/>
      <c r="AB17" s="372"/>
      <c r="AC17" s="372"/>
      <c r="AD17" s="372"/>
    </row>
    <row r="18" spans="2:30">
      <c r="B18" s="377" t="s">
        <v>15</v>
      </c>
      <c r="C18" s="378" t="s">
        <v>366</v>
      </c>
      <c r="D18" s="372"/>
      <c r="E18" s="372"/>
      <c r="F18" s="372"/>
      <c r="G18" s="372"/>
      <c r="H18" s="372"/>
      <c r="I18" s="372"/>
      <c r="J18" s="372"/>
      <c r="K18" s="372"/>
      <c r="L18" s="372"/>
      <c r="M18" s="372"/>
      <c r="N18" s="372"/>
      <c r="O18" s="372"/>
      <c r="P18" s="372"/>
      <c r="Q18" s="372"/>
      <c r="R18" s="372"/>
      <c r="S18" s="372"/>
      <c r="T18" s="372"/>
      <c r="U18" s="372"/>
      <c r="V18" s="372"/>
      <c r="W18" s="372"/>
      <c r="X18" s="372"/>
      <c r="Y18" s="372"/>
      <c r="Z18" s="372"/>
      <c r="AA18" s="372"/>
      <c r="AB18" s="372"/>
      <c r="AC18" s="372"/>
      <c r="AD18" s="372"/>
    </row>
    <row r="19" spans="2:30" s="372" customFormat="1">
      <c r="B19" s="373" t="s">
        <v>11</v>
      </c>
      <c r="C19" s="374" t="s">
        <v>367</v>
      </c>
    </row>
    <row r="20" spans="2:30" s="372" customFormat="1">
      <c r="B20" s="375" t="s">
        <v>12</v>
      </c>
      <c r="C20" s="376" t="s">
        <v>368</v>
      </c>
    </row>
    <row r="21" spans="2:30" s="372" customFormat="1">
      <c r="B21" s="375" t="s">
        <v>13</v>
      </c>
      <c r="C21" s="376" t="s">
        <v>364</v>
      </c>
    </row>
    <row r="22" spans="2:30" s="372" customFormat="1">
      <c r="B22" s="375" t="s">
        <v>14</v>
      </c>
      <c r="C22" s="404" t="s">
        <v>369</v>
      </c>
    </row>
    <row r="23" spans="2:30" s="372" customFormat="1">
      <c r="B23" s="377" t="s">
        <v>15</v>
      </c>
      <c r="C23" s="378" t="s">
        <v>370</v>
      </c>
    </row>
    <row r="24" spans="2:30" s="372" customFormat="1"/>
    <row r="25" spans="2:30" s="372" customFormat="1"/>
    <row r="26" spans="2:30" s="372" customFormat="1"/>
    <row r="27" spans="2:30" s="372" customFormat="1"/>
    <row r="28" spans="2:30" s="372" customFormat="1"/>
    <row r="29" spans="2:30" s="372" customFormat="1"/>
    <row r="30" spans="2:30" s="372" customFormat="1"/>
    <row r="31" spans="2:30" s="372" customFormat="1"/>
    <row r="32" spans="2:30" s="372" customFormat="1"/>
    <row r="33" spans="4:30" s="372" customFormat="1"/>
    <row r="34" spans="4:30" s="372" customFormat="1"/>
    <row r="35" spans="4:30" s="372" customFormat="1"/>
    <row r="36" spans="4:30" s="372" customFormat="1"/>
    <row r="37" spans="4:30" s="372" customFormat="1"/>
    <row r="38" spans="4:30" s="372" customFormat="1"/>
    <row r="39" spans="4:30" s="372" customFormat="1"/>
    <row r="40" spans="4:30" s="372" customFormat="1"/>
    <row r="41" spans="4:30" s="372" customFormat="1"/>
    <row r="42" spans="4:30" s="372" customFormat="1"/>
    <row r="43" spans="4:30" s="372" customFormat="1"/>
    <row r="44" spans="4:30">
      <c r="D44" s="372"/>
      <c r="E44" s="372"/>
      <c r="F44" s="372"/>
      <c r="G44" s="372"/>
      <c r="H44" s="372"/>
      <c r="I44" s="372"/>
      <c r="J44" s="372"/>
      <c r="K44" s="372"/>
      <c r="L44" s="372"/>
      <c r="M44" s="372"/>
      <c r="N44" s="372"/>
      <c r="O44" s="372"/>
      <c r="P44" s="372"/>
      <c r="Q44" s="372"/>
      <c r="R44" s="372"/>
      <c r="S44" s="372"/>
      <c r="T44" s="372"/>
      <c r="U44" s="372"/>
      <c r="V44" s="372"/>
      <c r="W44" s="372"/>
      <c r="X44" s="372"/>
      <c r="Y44" s="372"/>
      <c r="Z44" s="372"/>
      <c r="AA44" s="372"/>
      <c r="AB44" s="372"/>
      <c r="AC44" s="372"/>
      <c r="AD44" s="372"/>
    </row>
    <row r="45" spans="4:30">
      <c r="D45" s="372"/>
      <c r="E45" s="372"/>
      <c r="F45" s="372"/>
      <c r="G45" s="372"/>
      <c r="H45" s="372"/>
      <c r="I45" s="372"/>
      <c r="J45" s="372"/>
      <c r="K45" s="372"/>
      <c r="L45" s="372"/>
      <c r="M45" s="372"/>
      <c r="N45" s="372"/>
      <c r="O45" s="372"/>
      <c r="P45" s="372"/>
      <c r="Q45" s="372"/>
      <c r="R45" s="372"/>
      <c r="S45" s="372"/>
      <c r="T45" s="372"/>
      <c r="U45" s="372"/>
      <c r="V45" s="372"/>
      <c r="W45" s="372"/>
      <c r="X45" s="372"/>
      <c r="Y45" s="372"/>
      <c r="Z45" s="372"/>
      <c r="AA45" s="372"/>
      <c r="AB45" s="372"/>
      <c r="AC45" s="372"/>
      <c r="AD45" s="372"/>
    </row>
    <row r="46" spans="4:30">
      <c r="D46" s="372"/>
      <c r="E46" s="372"/>
      <c r="F46" s="372"/>
      <c r="G46" s="372"/>
      <c r="H46" s="372"/>
      <c r="I46" s="372"/>
      <c r="J46" s="372"/>
      <c r="K46" s="372"/>
      <c r="L46" s="372"/>
      <c r="M46" s="372"/>
      <c r="N46" s="372"/>
      <c r="O46" s="372"/>
      <c r="P46" s="372"/>
      <c r="Q46" s="372"/>
      <c r="R46" s="372"/>
      <c r="S46" s="372"/>
      <c r="T46" s="372"/>
      <c r="U46" s="372"/>
      <c r="V46" s="372"/>
      <c r="W46" s="372"/>
      <c r="X46" s="372"/>
      <c r="Y46" s="372"/>
      <c r="Z46" s="372"/>
      <c r="AA46" s="372"/>
      <c r="AB46" s="372"/>
      <c r="AC46" s="372"/>
      <c r="AD46" s="372"/>
    </row>
    <row r="47" spans="4:30">
      <c r="D47" s="372"/>
      <c r="E47" s="372"/>
      <c r="F47" s="372"/>
      <c r="G47" s="372"/>
      <c r="H47" s="372"/>
      <c r="I47" s="372"/>
      <c r="J47" s="372"/>
      <c r="K47" s="372"/>
      <c r="L47" s="372"/>
      <c r="M47" s="372"/>
      <c r="N47" s="372"/>
      <c r="O47" s="372"/>
      <c r="P47" s="372"/>
      <c r="Q47" s="372"/>
      <c r="R47" s="372"/>
      <c r="S47" s="372"/>
      <c r="T47" s="372"/>
      <c r="U47" s="372"/>
      <c r="V47" s="372"/>
      <c r="W47" s="372"/>
      <c r="X47" s="372"/>
      <c r="Y47" s="372"/>
      <c r="Z47" s="372"/>
      <c r="AA47" s="372"/>
      <c r="AB47" s="372"/>
      <c r="AC47" s="372"/>
      <c r="AD47" s="372"/>
    </row>
  </sheetData>
  <mergeCells count="3">
    <mergeCell ref="B2:C2"/>
    <mergeCell ref="B5:B7"/>
    <mergeCell ref="B13:C13"/>
  </mergeCells>
  <hyperlinks>
    <hyperlink ref="C4" location="'Porcentaje de población ocupada'!A1" display="'Porcentaje de población ocupada'!A1" xr:uid="{00000000-0004-0000-3400-000000000000}"/>
    <hyperlink ref="C18" r:id="rId1" xr:uid="{00000000-0004-0000-3400-000001000000}"/>
    <hyperlink ref="C23" r:id="rId2" xr:uid="{00000000-0004-0000-3400-000002000000}"/>
  </hyperlinks>
  <pageMargins left="0.7" right="0.7" top="0.75" bottom="0.75" header="0.3" footer="0.3"/>
  <drawing r:id="rId3"/>
  <extLst>
    <ext xmlns:mx="http://schemas.microsoft.com/office/mac/excel/2008/main" uri="{64002731-A6B0-56B0-2670-7721B7C09600}">
      <mx:PLV Mode="0" OnePage="0" WScale="0"/>
    </ext>
  </extLst>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tabColor theme="4" tint="0.79998168889431442"/>
  </sheetPr>
  <dimension ref="A1:S28"/>
  <sheetViews>
    <sheetView topLeftCell="A13" workbookViewId="0">
      <selection sqref="A1:XFD1048576"/>
    </sheetView>
  </sheetViews>
  <sheetFormatPr defaultColWidth="10.85546875" defaultRowHeight="15"/>
  <cols>
    <col min="1" max="1" width="5" style="372" customWidth="1"/>
    <col min="2" max="2" width="12.28515625" style="372" customWidth="1"/>
    <col min="3" max="3" width="17" style="372" customWidth="1"/>
    <col min="4" max="4" width="15.7109375" style="372" customWidth="1"/>
    <col min="5" max="5" width="6" style="372" customWidth="1"/>
    <col min="6" max="6" width="11.28515625" style="372" customWidth="1"/>
    <col min="7" max="7" width="11.42578125" style="372" customWidth="1"/>
    <col min="8" max="8" width="15.28515625" style="372" customWidth="1"/>
    <col min="9" max="9" width="10" style="372" customWidth="1"/>
    <col min="10" max="11" width="13.42578125" style="372" customWidth="1"/>
    <col min="12" max="12" width="11" style="372" customWidth="1"/>
    <col min="13" max="16384" width="10.85546875" style="372"/>
  </cols>
  <sheetData>
    <row r="1" spans="1:19" s="387" customFormat="1" ht="18.75">
      <c r="A1" s="402">
        <v>38</v>
      </c>
      <c r="B1" s="387" t="str">
        <f>+[1]Indice!B30</f>
        <v>Ingreso percápita</v>
      </c>
      <c r="K1" s="401" t="s">
        <v>19</v>
      </c>
    </row>
    <row r="2" spans="1:19" s="387" customFormat="1" ht="21">
      <c r="A2" s="402"/>
      <c r="B2" s="387" t="s">
        <v>472</v>
      </c>
      <c r="H2" s="401"/>
    </row>
    <row r="3" spans="1:19" s="387" customFormat="1" ht="18.75">
      <c r="A3" s="386"/>
      <c r="B3" s="453" t="s">
        <v>0</v>
      </c>
      <c r="C3" s="587" t="s">
        <v>223</v>
      </c>
      <c r="E3" s="489" t="s">
        <v>0</v>
      </c>
      <c r="F3" s="583" t="s">
        <v>175</v>
      </c>
      <c r="G3" s="583"/>
      <c r="H3" s="583"/>
      <c r="I3" s="583"/>
      <c r="J3" s="583"/>
      <c r="K3" s="584"/>
    </row>
    <row r="4" spans="1:19" ht="15" customHeight="1">
      <c r="B4" s="454"/>
      <c r="C4" s="591"/>
      <c r="D4" s="350"/>
      <c r="E4" s="490"/>
      <c r="F4" s="460" t="s">
        <v>23</v>
      </c>
      <c r="G4" s="457" t="s">
        <v>24</v>
      </c>
      <c r="H4" s="457" t="s">
        <v>25</v>
      </c>
      <c r="I4" s="457" t="s">
        <v>26</v>
      </c>
      <c r="J4" s="457" t="s">
        <v>28</v>
      </c>
      <c r="K4" s="459" t="s">
        <v>27</v>
      </c>
    </row>
    <row r="5" spans="1:19">
      <c r="B5" s="389">
        <v>2010</v>
      </c>
      <c r="C5" s="481">
        <v>279756.47661136859</v>
      </c>
      <c r="D5" s="406"/>
      <c r="E5" s="388">
        <v>2010</v>
      </c>
      <c r="F5" s="482">
        <v>316010.8981136842</v>
      </c>
      <c r="G5" s="482">
        <v>212929.24002581704</v>
      </c>
      <c r="H5" s="482">
        <v>219730.70528821103</v>
      </c>
      <c r="I5" s="482">
        <v>218033.13901012245</v>
      </c>
      <c r="J5" s="482">
        <v>203430.90257696438</v>
      </c>
      <c r="K5" s="481">
        <v>239168.87877426486</v>
      </c>
    </row>
    <row r="6" spans="1:19">
      <c r="B6" s="389">
        <v>2011</v>
      </c>
      <c r="C6" s="481">
        <v>308402.06962213595</v>
      </c>
      <c r="D6" s="406"/>
      <c r="E6" s="389">
        <v>2011</v>
      </c>
      <c r="F6" s="482">
        <v>357125.72250429122</v>
      </c>
      <c r="G6" s="482">
        <v>227692.46284323625</v>
      </c>
      <c r="H6" s="482">
        <v>238214.84343933352</v>
      </c>
      <c r="I6" s="482">
        <v>229668.98404819748</v>
      </c>
      <c r="J6" s="482">
        <v>210415.1306418824</v>
      </c>
      <c r="K6" s="481">
        <v>231904.16968942038</v>
      </c>
      <c r="M6" s="198">
        <f>C6/C5*100-100</f>
        <v>10.239474473565522</v>
      </c>
      <c r="N6" s="198">
        <f>F6/F5*100-100</f>
        <v>13.010571672061786</v>
      </c>
      <c r="O6" s="198">
        <f t="shared" ref="O6:S12" si="0">G6/G5*100-100</f>
        <v>6.9333938427757573</v>
      </c>
      <c r="P6" s="198">
        <f t="shared" si="0"/>
        <v>8.4121780462487834</v>
      </c>
      <c r="Q6" s="198">
        <f t="shared" si="0"/>
        <v>5.3367323384427436</v>
      </c>
      <c r="R6" s="198">
        <f t="shared" si="0"/>
        <v>3.4332188357054889</v>
      </c>
      <c r="S6" s="198">
        <f t="shared" si="0"/>
        <v>-3.0374809306611894</v>
      </c>
    </row>
    <row r="7" spans="1:19">
      <c r="B7" s="389">
        <v>2012</v>
      </c>
      <c r="C7" s="481">
        <v>326174.90042042278</v>
      </c>
      <c r="D7" s="406"/>
      <c r="E7" s="389">
        <v>2012</v>
      </c>
      <c r="F7" s="482">
        <v>383459.4956719536</v>
      </c>
      <c r="G7" s="482">
        <v>224411.66221830653</v>
      </c>
      <c r="H7" s="482">
        <v>250356.27359071377</v>
      </c>
      <c r="I7" s="482">
        <v>212758.66539972715</v>
      </c>
      <c r="J7" s="482">
        <v>212707.29571399893</v>
      </c>
      <c r="K7" s="481">
        <v>253067.01744758707</v>
      </c>
      <c r="M7" s="198">
        <f t="shared" ref="M7:M12" si="1">C7/C6*100-100</f>
        <v>5.7628766305176384</v>
      </c>
      <c r="N7" s="198">
        <f t="shared" ref="N7:N12" si="2">F7/F6*100-100</f>
        <v>7.3738102601517141</v>
      </c>
      <c r="O7" s="198">
        <f t="shared" si="0"/>
        <v>-1.440891184522215</v>
      </c>
      <c r="P7" s="198">
        <f t="shared" si="0"/>
        <v>5.0968403043584232</v>
      </c>
      <c r="Q7" s="198">
        <f t="shared" si="0"/>
        <v>-7.3629091531669815</v>
      </c>
      <c r="R7" s="198">
        <f t="shared" si="0"/>
        <v>1.089353729042287</v>
      </c>
      <c r="S7" s="198">
        <f t="shared" si="0"/>
        <v>9.125686608614771</v>
      </c>
    </row>
    <row r="8" spans="1:19">
      <c r="B8" s="389">
        <v>2013</v>
      </c>
      <c r="C8" s="481">
        <v>341232.71277375822</v>
      </c>
      <c r="D8" s="406"/>
      <c r="E8" s="389">
        <v>2013</v>
      </c>
      <c r="F8" s="482">
        <v>399600.89082343708</v>
      </c>
      <c r="G8" s="482">
        <v>223204.17573108611</v>
      </c>
      <c r="H8" s="482">
        <v>258032.65047085509</v>
      </c>
      <c r="I8" s="482">
        <v>233359.1836822991</v>
      </c>
      <c r="J8" s="482">
        <v>236086.64162739669</v>
      </c>
      <c r="K8" s="481">
        <v>262453.78519942722</v>
      </c>
      <c r="M8" s="198">
        <f t="shared" si="1"/>
        <v>4.6164840807575018</v>
      </c>
      <c r="N8" s="198">
        <f t="shared" si="2"/>
        <v>4.2094133366545492</v>
      </c>
      <c r="O8" s="198">
        <f t="shared" si="0"/>
        <v>-0.53806761880574072</v>
      </c>
      <c r="P8" s="198">
        <f t="shared" si="0"/>
        <v>3.0661811545776345</v>
      </c>
      <c r="Q8" s="198">
        <f t="shared" si="0"/>
        <v>9.6825754400499164</v>
      </c>
      <c r="R8" s="198">
        <f t="shared" si="0"/>
        <v>10.991322998545883</v>
      </c>
      <c r="S8" s="198">
        <f t="shared" si="0"/>
        <v>3.7092023474707645</v>
      </c>
    </row>
    <row r="9" spans="1:19">
      <c r="B9" s="389">
        <v>2014</v>
      </c>
      <c r="C9" s="481">
        <v>348323.59316792566</v>
      </c>
      <c r="D9" s="406"/>
      <c r="E9" s="389">
        <v>2014</v>
      </c>
      <c r="F9" s="482">
        <v>412958.88764561189</v>
      </c>
      <c r="G9" s="482">
        <v>242680.66567612599</v>
      </c>
      <c r="H9" s="482">
        <v>255586.60937967035</v>
      </c>
      <c r="I9" s="482">
        <v>243766.59895717527</v>
      </c>
      <c r="J9" s="482">
        <v>227746.57456479379</v>
      </c>
      <c r="K9" s="481">
        <v>252618.84661524786</v>
      </c>
      <c r="M9" s="198">
        <f t="shared" si="1"/>
        <v>2.0780189380227512</v>
      </c>
      <c r="N9" s="198">
        <f t="shared" si="2"/>
        <v>3.3428345954506398</v>
      </c>
      <c r="O9" s="198">
        <f t="shared" si="0"/>
        <v>8.72586271347582</v>
      </c>
      <c r="P9" s="198">
        <f t="shared" si="0"/>
        <v>-0.94795797614033006</v>
      </c>
      <c r="Q9" s="198">
        <f t="shared" si="0"/>
        <v>4.4598267403287934</v>
      </c>
      <c r="R9" s="198">
        <f t="shared" si="0"/>
        <v>-3.5326298028185761</v>
      </c>
      <c r="S9" s="198">
        <f t="shared" si="0"/>
        <v>-3.7473030067774431</v>
      </c>
    </row>
    <row r="10" spans="1:19">
      <c r="B10" s="389">
        <v>2015</v>
      </c>
      <c r="C10" s="481">
        <v>356648.03805257624</v>
      </c>
      <c r="D10" s="406"/>
      <c r="E10" s="389">
        <v>2015</v>
      </c>
      <c r="F10" s="482">
        <v>414861.60246969102</v>
      </c>
      <c r="G10" s="482">
        <v>295945.32188198355</v>
      </c>
      <c r="H10" s="482">
        <v>277139.60362827056</v>
      </c>
      <c r="I10" s="482">
        <v>249223.79813325385</v>
      </c>
      <c r="J10" s="482">
        <v>249268.33859187868</v>
      </c>
      <c r="K10" s="481">
        <v>246535.71157431853</v>
      </c>
      <c r="M10" s="198">
        <f t="shared" si="1"/>
        <v>2.3898596155780325</v>
      </c>
      <c r="N10" s="198">
        <f t="shared" si="2"/>
        <v>0.46075163436414357</v>
      </c>
      <c r="O10" s="198">
        <f>G10/G9*100-100</f>
        <v>21.948454796536154</v>
      </c>
      <c r="P10" s="198">
        <f t="shared" si="0"/>
        <v>8.4327556521490266</v>
      </c>
      <c r="Q10" s="198">
        <f t="shared" si="0"/>
        <v>2.2386984925023796</v>
      </c>
      <c r="R10" s="198">
        <f t="shared" si="0"/>
        <v>9.4498738644966664</v>
      </c>
      <c r="S10" s="198">
        <f t="shared" si="0"/>
        <v>-2.4080289821741871</v>
      </c>
    </row>
    <row r="11" spans="1:19">
      <c r="B11" s="389">
        <v>2016</v>
      </c>
      <c r="C11" s="481">
        <v>369517.70620505529</v>
      </c>
      <c r="D11" s="406"/>
      <c r="E11" s="389">
        <v>2016</v>
      </c>
      <c r="F11" s="482">
        <v>429625.98625409487</v>
      </c>
      <c r="G11" s="482">
        <v>299799.73684067745</v>
      </c>
      <c r="H11" s="482">
        <v>289438.11316294939</v>
      </c>
      <c r="I11" s="482">
        <v>264531.06226924737</v>
      </c>
      <c r="J11" s="482">
        <v>250256.11612748983</v>
      </c>
      <c r="K11" s="481">
        <v>257671.9916981883</v>
      </c>
      <c r="M11" s="198">
        <f t="shared" si="1"/>
        <v>3.6085066450251446</v>
      </c>
      <c r="N11" s="198">
        <f t="shared" si="2"/>
        <v>3.5588696800356416</v>
      </c>
      <c r="O11" s="198">
        <f t="shared" si="0"/>
        <v>1.3024078009352422</v>
      </c>
      <c r="P11" s="198">
        <f t="shared" si="0"/>
        <v>4.4376586289611879</v>
      </c>
      <c r="Q11" s="198">
        <f t="shared" si="0"/>
        <v>6.141975305186989</v>
      </c>
      <c r="R11" s="198">
        <f t="shared" si="0"/>
        <v>0.39627075832859759</v>
      </c>
      <c r="S11" s="198">
        <f t="shared" si="0"/>
        <v>4.5171062856395707</v>
      </c>
    </row>
    <row r="12" spans="1:19">
      <c r="B12" s="390">
        <v>2017</v>
      </c>
      <c r="C12" s="483">
        <v>368226.5782054317</v>
      </c>
      <c r="D12" s="391"/>
      <c r="E12" s="390">
        <v>2017</v>
      </c>
      <c r="F12" s="484">
        <v>433103.43615967798</v>
      </c>
      <c r="G12" s="484">
        <v>291720.30817796517</v>
      </c>
      <c r="H12" s="484">
        <v>280235.76328676107</v>
      </c>
      <c r="I12" s="484">
        <v>245204.0902371702</v>
      </c>
      <c r="J12" s="484">
        <v>245881.80298604287</v>
      </c>
      <c r="K12" s="483">
        <v>253945.94778110331</v>
      </c>
      <c r="M12" s="198">
        <f t="shared" si="1"/>
        <v>-0.3494089668621001</v>
      </c>
      <c r="N12" s="198">
        <f t="shared" si="2"/>
        <v>0.80941330758481911</v>
      </c>
      <c r="O12" s="198">
        <f t="shared" si="0"/>
        <v>-2.6949418794873452</v>
      </c>
      <c r="P12" s="198">
        <f t="shared" si="0"/>
        <v>-3.1793842820580949</v>
      </c>
      <c r="Q12" s="198">
        <f t="shared" si="0"/>
        <v>-7.3061257405021252</v>
      </c>
      <c r="R12" s="198">
        <f t="shared" si="0"/>
        <v>-1.7479345596566844</v>
      </c>
      <c r="S12" s="198">
        <f t="shared" si="0"/>
        <v>-1.4460414935005019</v>
      </c>
    </row>
    <row r="13" spans="1:19">
      <c r="B13" s="391" t="s">
        <v>473</v>
      </c>
      <c r="C13" s="391"/>
    </row>
    <row r="14" spans="1:19" ht="12.75" customHeight="1">
      <c r="B14" s="372" t="s">
        <v>474</v>
      </c>
    </row>
    <row r="15" spans="1:19" s="393" customFormat="1">
      <c r="B15" s="372"/>
      <c r="C15" s="372"/>
      <c r="D15" s="372"/>
      <c r="E15" s="372"/>
      <c r="F15" s="372"/>
      <c r="G15" s="372"/>
      <c r="H15" s="372"/>
      <c r="I15" s="372"/>
      <c r="J15" s="372"/>
      <c r="K15" s="372"/>
    </row>
    <row r="16" spans="1:19" s="393" customFormat="1" ht="13.5" customHeight="1">
      <c r="B16" s="582" t="s">
        <v>427</v>
      </c>
      <c r="C16" s="582"/>
      <c r="D16" s="582"/>
      <c r="E16" s="582"/>
      <c r="F16" s="582"/>
      <c r="G16" s="582"/>
      <c r="H16" s="582"/>
      <c r="I16" s="582"/>
      <c r="J16" s="582"/>
      <c r="K16" s="582"/>
    </row>
    <row r="17" spans="2:11" s="393" customFormat="1" ht="12.75">
      <c r="B17" s="582"/>
      <c r="C17" s="582"/>
      <c r="D17" s="582"/>
      <c r="E17" s="582"/>
      <c r="F17" s="582"/>
      <c r="G17" s="582"/>
      <c r="H17" s="582"/>
      <c r="I17" s="582"/>
      <c r="J17" s="582"/>
      <c r="K17" s="582"/>
    </row>
    <row r="18" spans="2:11">
      <c r="B18" s="461"/>
      <c r="C18" s="461"/>
      <c r="D18" s="461"/>
      <c r="E18" s="461"/>
      <c r="F18" s="461"/>
      <c r="G18" s="461"/>
      <c r="H18" s="461"/>
      <c r="I18" s="461"/>
      <c r="J18" s="461"/>
      <c r="K18" s="461"/>
    </row>
    <row r="19" spans="2:11" ht="15.75">
      <c r="B19" s="392" t="s">
        <v>1</v>
      </c>
      <c r="C19" s="392"/>
      <c r="D19" s="392"/>
    </row>
    <row r="20" spans="2:11">
      <c r="B20" s="517" t="s">
        <v>475</v>
      </c>
      <c r="C20" s="494"/>
      <c r="D20" s="494"/>
      <c r="E20" s="494"/>
      <c r="F20" s="494"/>
      <c r="G20" s="494"/>
      <c r="H20" s="494"/>
      <c r="I20" s="494"/>
      <c r="J20" s="494"/>
      <c r="K20" s="495"/>
    </row>
    <row r="21" spans="2:11">
      <c r="B21" s="496"/>
      <c r="C21" s="497"/>
      <c r="D21" s="497"/>
      <c r="E21" s="497"/>
      <c r="F21" s="497"/>
      <c r="G21" s="497"/>
      <c r="H21" s="497"/>
      <c r="I21" s="497"/>
      <c r="J21" s="497"/>
      <c r="K21" s="498"/>
    </row>
    <row r="22" spans="2:11">
      <c r="B22" s="496"/>
      <c r="C22" s="497"/>
      <c r="D22" s="497"/>
      <c r="E22" s="497"/>
      <c r="F22" s="497"/>
      <c r="G22" s="497"/>
      <c r="H22" s="497"/>
      <c r="I22" s="497"/>
      <c r="J22" s="497"/>
      <c r="K22" s="498"/>
    </row>
    <row r="23" spans="2:11">
      <c r="B23" s="496"/>
      <c r="C23" s="497"/>
      <c r="D23" s="497"/>
      <c r="E23" s="497"/>
      <c r="F23" s="497"/>
      <c r="G23" s="497"/>
      <c r="H23" s="497"/>
      <c r="I23" s="497"/>
      <c r="J23" s="497"/>
      <c r="K23" s="498"/>
    </row>
    <row r="24" spans="2:11">
      <c r="B24" s="496"/>
      <c r="C24" s="497"/>
      <c r="D24" s="497"/>
      <c r="E24" s="497"/>
      <c r="F24" s="497"/>
      <c r="G24" s="497"/>
      <c r="H24" s="497"/>
      <c r="I24" s="497"/>
      <c r="J24" s="497"/>
      <c r="K24" s="498"/>
    </row>
    <row r="25" spans="2:11">
      <c r="B25" s="496"/>
      <c r="C25" s="497"/>
      <c r="D25" s="497"/>
      <c r="E25" s="497"/>
      <c r="F25" s="497"/>
      <c r="G25" s="497"/>
      <c r="H25" s="497"/>
      <c r="I25" s="497"/>
      <c r="J25" s="497"/>
      <c r="K25" s="498"/>
    </row>
    <row r="26" spans="2:11">
      <c r="B26" s="496"/>
      <c r="C26" s="497"/>
      <c r="D26" s="497"/>
      <c r="E26" s="497"/>
      <c r="F26" s="497"/>
      <c r="G26" s="497"/>
      <c r="H26" s="497"/>
      <c r="I26" s="497"/>
      <c r="J26" s="497"/>
      <c r="K26" s="498"/>
    </row>
    <row r="27" spans="2:11">
      <c r="B27" s="496"/>
      <c r="C27" s="497"/>
      <c r="D27" s="497"/>
      <c r="E27" s="497"/>
      <c r="F27" s="497"/>
      <c r="G27" s="497"/>
      <c r="H27" s="497"/>
      <c r="I27" s="497"/>
      <c r="J27" s="497"/>
      <c r="K27" s="498"/>
    </row>
    <row r="28" spans="2:11">
      <c r="B28" s="499"/>
      <c r="C28" s="500"/>
      <c r="D28" s="500"/>
      <c r="E28" s="500"/>
      <c r="F28" s="500"/>
      <c r="G28" s="500"/>
      <c r="H28" s="500"/>
      <c r="I28" s="500"/>
      <c r="J28" s="500"/>
      <c r="K28" s="501"/>
    </row>
  </sheetData>
  <mergeCells count="5">
    <mergeCell ref="B20:K28"/>
    <mergeCell ref="C3:C4"/>
    <mergeCell ref="E3:E4"/>
    <mergeCell ref="F3:K3"/>
    <mergeCell ref="B16:K17"/>
  </mergeCells>
  <hyperlinks>
    <hyperlink ref="A1" location="Indice!A1" display="Indice!A1" xr:uid="{00000000-0004-0000-3500-000000000000}"/>
    <hyperlink ref="K1" location="'Ficha_ingreso per cápita'!A1" display="ficha técnica" xr:uid="{00000000-0004-0000-35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tabColor theme="4" tint="0.59999389629810485"/>
  </sheetPr>
  <dimension ref="A1:AD45"/>
  <sheetViews>
    <sheetView workbookViewId="0">
      <selection activeCell="C13" sqref="C13:C17"/>
    </sheetView>
  </sheetViews>
  <sheetFormatPr defaultColWidth="10.85546875" defaultRowHeight="15"/>
  <cols>
    <col min="1" max="1" width="4.42578125" style="372" customWidth="1"/>
    <col min="2" max="2" width="34.28515625" style="371" customWidth="1"/>
    <col min="3" max="3" width="90.7109375" style="371" customWidth="1"/>
    <col min="4" max="16384" width="10.85546875" style="371"/>
  </cols>
  <sheetData>
    <row r="1" spans="2:30">
      <c r="D1" s="372"/>
      <c r="E1" s="372"/>
      <c r="F1" s="372"/>
      <c r="G1" s="372"/>
      <c r="H1" s="372"/>
      <c r="I1" s="372"/>
      <c r="J1" s="372"/>
      <c r="K1" s="372"/>
      <c r="L1" s="372"/>
      <c r="M1" s="372"/>
      <c r="N1" s="372"/>
      <c r="O1" s="372"/>
      <c r="P1" s="372"/>
      <c r="Q1" s="372"/>
      <c r="R1" s="372"/>
      <c r="S1" s="372"/>
      <c r="T1" s="372"/>
      <c r="U1" s="372"/>
      <c r="V1" s="372"/>
      <c r="W1" s="372"/>
      <c r="X1" s="372"/>
      <c r="Y1" s="372"/>
      <c r="Z1" s="372"/>
      <c r="AA1" s="372"/>
      <c r="AB1" s="372"/>
      <c r="AC1" s="372"/>
      <c r="AD1" s="372"/>
    </row>
    <row r="2" spans="2:30">
      <c r="B2" s="505" t="s">
        <v>2</v>
      </c>
      <c r="C2" s="505"/>
      <c r="D2" s="385"/>
      <c r="E2" s="372"/>
      <c r="F2" s="372"/>
      <c r="G2" s="372"/>
      <c r="H2" s="372"/>
      <c r="I2" s="372"/>
      <c r="J2" s="372"/>
      <c r="K2" s="372"/>
      <c r="L2" s="372"/>
      <c r="M2" s="372"/>
      <c r="N2" s="372"/>
      <c r="O2" s="372"/>
      <c r="P2" s="372"/>
      <c r="Q2" s="372"/>
      <c r="R2" s="372"/>
      <c r="S2" s="372"/>
      <c r="T2" s="372"/>
      <c r="U2" s="372"/>
      <c r="V2" s="372"/>
      <c r="W2" s="372"/>
      <c r="X2" s="372"/>
      <c r="Y2" s="372"/>
      <c r="Z2" s="372"/>
      <c r="AA2" s="372"/>
      <c r="AB2" s="372"/>
      <c r="AC2" s="372"/>
      <c r="AD2" s="372"/>
    </row>
    <row r="3" spans="2:30" ht="9.75" customHeight="1">
      <c r="B3" s="379"/>
      <c r="C3" s="380"/>
      <c r="D3" s="372"/>
      <c r="E3" s="372"/>
      <c r="F3" s="372"/>
      <c r="G3" s="372"/>
      <c r="H3" s="372"/>
      <c r="I3" s="372"/>
      <c r="J3" s="372"/>
      <c r="K3" s="372"/>
      <c r="L3" s="372"/>
      <c r="M3" s="372"/>
      <c r="N3" s="372"/>
      <c r="O3" s="372"/>
      <c r="P3" s="372"/>
      <c r="Q3" s="372"/>
      <c r="R3" s="372"/>
      <c r="S3" s="372"/>
      <c r="T3" s="372"/>
      <c r="U3" s="372"/>
      <c r="V3" s="372"/>
      <c r="W3" s="372"/>
      <c r="X3" s="372"/>
      <c r="Y3" s="372"/>
      <c r="Z3" s="372"/>
      <c r="AA3" s="372"/>
      <c r="AB3" s="372"/>
      <c r="AC3" s="372"/>
      <c r="AD3" s="372"/>
    </row>
    <row r="4" spans="2:30" ht="20.25" customHeight="1">
      <c r="B4" s="381" t="s">
        <v>3</v>
      </c>
      <c r="C4" s="400" t="str">
        <f>+'[1]Ingreso per cápita'!B1</f>
        <v>Ingreso percápita</v>
      </c>
      <c r="D4" s="372"/>
      <c r="E4" s="372"/>
      <c r="F4" s="372"/>
      <c r="G4" s="372"/>
      <c r="H4" s="372"/>
      <c r="I4" s="372"/>
      <c r="J4" s="372"/>
      <c r="K4" s="372"/>
      <c r="L4" s="372"/>
      <c r="M4" s="372"/>
      <c r="N4" s="372"/>
      <c r="O4" s="372"/>
      <c r="P4" s="372"/>
      <c r="Q4" s="372"/>
      <c r="R4" s="372"/>
      <c r="S4" s="372"/>
      <c r="T4" s="372"/>
      <c r="U4" s="372"/>
      <c r="V4" s="372"/>
      <c r="W4" s="372"/>
      <c r="X4" s="372"/>
      <c r="Y4" s="372"/>
      <c r="Z4" s="372"/>
      <c r="AA4" s="372"/>
      <c r="AB4" s="372"/>
      <c r="AC4" s="372"/>
      <c r="AD4" s="372"/>
    </row>
    <row r="5" spans="2:30" ht="94.5" customHeight="1">
      <c r="B5" s="381" t="s">
        <v>4</v>
      </c>
      <c r="C5" s="399" t="s">
        <v>476</v>
      </c>
      <c r="D5" s="372"/>
      <c r="E5" s="372"/>
      <c r="F5" s="372"/>
      <c r="G5" s="372"/>
      <c r="H5" s="372"/>
      <c r="I5" s="372"/>
      <c r="J5" s="372"/>
      <c r="K5" s="372"/>
      <c r="L5" s="372"/>
      <c r="M5" s="372"/>
      <c r="N5" s="372"/>
      <c r="O5" s="372"/>
      <c r="P5" s="372"/>
      <c r="Q5" s="372"/>
      <c r="R5" s="372"/>
      <c r="S5" s="372"/>
      <c r="T5" s="372"/>
      <c r="U5" s="372"/>
      <c r="V5" s="372"/>
      <c r="W5" s="372"/>
      <c r="X5" s="372"/>
      <c r="Y5" s="372"/>
      <c r="Z5" s="372"/>
      <c r="AA5" s="372"/>
      <c r="AB5" s="372"/>
      <c r="AC5" s="372"/>
      <c r="AD5" s="372"/>
    </row>
    <row r="6" spans="2:30" ht="120" customHeight="1">
      <c r="B6" s="381" t="s">
        <v>5</v>
      </c>
      <c r="C6" s="119"/>
      <c r="D6" s="372"/>
      <c r="E6" s="372"/>
      <c r="F6" s="480"/>
      <c r="G6" s="480"/>
      <c r="H6" s="480"/>
      <c r="I6" s="372"/>
      <c r="J6" s="372"/>
      <c r="K6" s="372"/>
      <c r="L6" s="372"/>
      <c r="M6" s="372"/>
      <c r="N6" s="372"/>
      <c r="O6" s="372"/>
      <c r="P6" s="372"/>
      <c r="Q6" s="372"/>
      <c r="R6" s="372"/>
      <c r="S6" s="372"/>
      <c r="T6" s="372"/>
      <c r="U6" s="372"/>
      <c r="V6" s="372"/>
      <c r="W6" s="372"/>
      <c r="X6" s="372"/>
      <c r="Y6" s="372"/>
      <c r="Z6" s="372"/>
      <c r="AA6" s="372"/>
      <c r="AB6" s="372"/>
      <c r="AC6" s="372"/>
      <c r="AD6" s="372"/>
    </row>
    <row r="7" spans="2:30">
      <c r="B7" s="381" t="s">
        <v>6</v>
      </c>
      <c r="C7" s="376" t="s">
        <v>222</v>
      </c>
      <c r="D7" s="372"/>
      <c r="E7" s="372"/>
      <c r="F7" s="372"/>
      <c r="G7" s="372"/>
      <c r="H7" s="372"/>
      <c r="I7" s="372"/>
      <c r="J7" s="372"/>
      <c r="K7" s="372"/>
      <c r="L7" s="372"/>
      <c r="M7" s="372"/>
      <c r="N7" s="372"/>
      <c r="O7" s="372"/>
      <c r="P7" s="372"/>
      <c r="Q7" s="372"/>
      <c r="R7" s="372"/>
      <c r="S7" s="372"/>
      <c r="T7" s="372"/>
      <c r="U7" s="372"/>
      <c r="V7" s="372"/>
      <c r="W7" s="372"/>
      <c r="X7" s="372"/>
      <c r="Y7" s="372"/>
      <c r="Z7" s="372"/>
      <c r="AA7" s="372"/>
      <c r="AB7" s="372"/>
      <c r="AC7" s="372"/>
      <c r="AD7" s="372"/>
    </row>
    <row r="8" spans="2:30">
      <c r="B8" s="381" t="s">
        <v>7</v>
      </c>
      <c r="C8" s="376"/>
      <c r="D8" s="372"/>
      <c r="E8" s="372"/>
      <c r="F8" s="372"/>
      <c r="G8" s="372"/>
      <c r="H8" s="372"/>
      <c r="I8" s="372"/>
      <c r="J8" s="372"/>
      <c r="K8" s="372"/>
      <c r="L8" s="372"/>
      <c r="M8" s="372"/>
      <c r="N8" s="372"/>
      <c r="O8" s="372"/>
      <c r="P8" s="372"/>
      <c r="Q8" s="372"/>
      <c r="R8" s="372"/>
      <c r="S8" s="372"/>
      <c r="T8" s="372"/>
      <c r="U8" s="372"/>
      <c r="V8" s="372"/>
      <c r="W8" s="372"/>
      <c r="X8" s="372"/>
      <c r="Y8" s="372"/>
      <c r="Z8" s="372"/>
      <c r="AA8" s="372"/>
      <c r="AB8" s="372"/>
      <c r="AC8" s="372"/>
      <c r="AD8" s="372"/>
    </row>
    <row r="9" spans="2:30">
      <c r="B9" s="381" t="s">
        <v>8</v>
      </c>
      <c r="C9" s="376" t="s">
        <v>186</v>
      </c>
      <c r="D9" s="372"/>
      <c r="E9" s="372"/>
      <c r="F9" s="372"/>
      <c r="G9" s="372"/>
      <c r="H9" s="372"/>
      <c r="I9" s="372"/>
      <c r="J9" s="372"/>
      <c r="K9" s="372"/>
      <c r="L9" s="372"/>
      <c r="M9" s="372"/>
      <c r="N9" s="372"/>
      <c r="O9" s="372"/>
      <c r="P9" s="372"/>
      <c r="Q9" s="372"/>
      <c r="R9" s="372"/>
      <c r="S9" s="372"/>
      <c r="T9" s="372"/>
      <c r="U9" s="372"/>
      <c r="V9" s="372"/>
      <c r="W9" s="372"/>
      <c r="X9" s="372"/>
      <c r="Y9" s="372"/>
      <c r="Z9" s="372"/>
      <c r="AA9" s="372"/>
      <c r="AB9" s="372"/>
      <c r="AC9" s="372"/>
      <c r="AD9" s="372"/>
    </row>
    <row r="10" spans="2:30">
      <c r="B10" s="381" t="s">
        <v>346</v>
      </c>
      <c r="C10" s="376" t="s">
        <v>471</v>
      </c>
      <c r="D10" s="372"/>
      <c r="E10" s="372"/>
      <c r="F10" s="372"/>
      <c r="G10" s="372"/>
      <c r="H10" s="372"/>
      <c r="I10" s="372"/>
      <c r="J10" s="372"/>
      <c r="K10" s="372"/>
      <c r="L10" s="372"/>
      <c r="M10" s="372"/>
      <c r="N10" s="372"/>
      <c r="O10" s="372"/>
      <c r="P10" s="372"/>
      <c r="Q10" s="372"/>
      <c r="R10" s="372"/>
      <c r="S10" s="372"/>
      <c r="T10" s="372"/>
      <c r="U10" s="372"/>
      <c r="V10" s="372"/>
      <c r="W10" s="372"/>
      <c r="X10" s="372"/>
      <c r="Y10" s="372"/>
      <c r="Z10" s="372"/>
      <c r="AA10" s="372"/>
      <c r="AB10" s="372"/>
      <c r="AC10" s="372"/>
      <c r="AD10" s="372"/>
    </row>
    <row r="11" spans="2:30" ht="15" customHeight="1">
      <c r="B11" s="383" t="s">
        <v>9</v>
      </c>
      <c r="C11" s="384"/>
      <c r="D11" s="372"/>
      <c r="E11" s="372"/>
      <c r="F11" s="372"/>
      <c r="G11" s="372"/>
      <c r="H11" s="372"/>
      <c r="I11" s="372"/>
      <c r="J11" s="372"/>
      <c r="K11" s="372"/>
      <c r="L11" s="372"/>
      <c r="M11" s="372"/>
      <c r="N11" s="372"/>
      <c r="O11" s="372"/>
      <c r="P11" s="372"/>
      <c r="Q11" s="372"/>
      <c r="R11" s="372"/>
      <c r="S11" s="372"/>
      <c r="T11" s="372"/>
      <c r="U11" s="372"/>
      <c r="V11" s="372"/>
      <c r="W11" s="372"/>
      <c r="X11" s="372"/>
      <c r="Y11" s="372"/>
      <c r="Z11" s="372"/>
      <c r="AA11" s="372"/>
      <c r="AB11" s="372"/>
      <c r="AC11" s="372"/>
      <c r="AD11" s="372"/>
    </row>
    <row r="12" spans="2:30">
      <c r="B12" s="506" t="s">
        <v>10</v>
      </c>
      <c r="C12" s="507"/>
      <c r="D12" s="372"/>
      <c r="E12" s="372"/>
      <c r="F12" s="372"/>
      <c r="G12" s="372"/>
      <c r="H12" s="372"/>
      <c r="I12" s="372"/>
      <c r="J12" s="372"/>
      <c r="K12" s="372"/>
      <c r="L12" s="372"/>
      <c r="M12" s="372"/>
      <c r="N12" s="372"/>
      <c r="O12" s="372"/>
      <c r="P12" s="372"/>
      <c r="Q12" s="372"/>
      <c r="R12" s="372"/>
      <c r="S12" s="372"/>
      <c r="T12" s="372"/>
      <c r="U12" s="372"/>
      <c r="V12" s="372"/>
      <c r="W12" s="372"/>
      <c r="X12" s="372"/>
      <c r="Y12" s="372"/>
      <c r="Z12" s="372"/>
      <c r="AA12" s="372"/>
      <c r="AB12" s="372"/>
      <c r="AC12" s="372"/>
      <c r="AD12" s="372"/>
    </row>
    <row r="13" spans="2:30">
      <c r="B13" s="373" t="s">
        <v>11</v>
      </c>
      <c r="C13" s="374" t="s">
        <v>342</v>
      </c>
      <c r="D13" s="372"/>
      <c r="E13" s="372"/>
      <c r="F13" s="372"/>
      <c r="G13" s="372"/>
      <c r="H13" s="372"/>
      <c r="I13" s="372"/>
      <c r="J13" s="372"/>
      <c r="K13" s="372"/>
      <c r="L13" s="372"/>
      <c r="M13" s="372"/>
      <c r="N13" s="372"/>
      <c r="O13" s="372"/>
      <c r="P13" s="372"/>
      <c r="Q13" s="372"/>
      <c r="R13" s="372"/>
      <c r="S13" s="372"/>
      <c r="T13" s="372"/>
      <c r="U13" s="372"/>
      <c r="V13" s="372"/>
      <c r="W13" s="372"/>
      <c r="X13" s="372"/>
      <c r="Y13" s="372"/>
      <c r="Z13" s="372"/>
      <c r="AA13" s="372"/>
      <c r="AB13" s="372"/>
      <c r="AC13" s="372"/>
      <c r="AD13" s="372"/>
    </row>
    <row r="14" spans="2:30">
      <c r="B14" s="375" t="s">
        <v>12</v>
      </c>
      <c r="C14" s="376" t="s">
        <v>343</v>
      </c>
      <c r="D14" s="372"/>
      <c r="E14" s="372"/>
      <c r="F14" s="372"/>
      <c r="G14" s="372"/>
      <c r="H14" s="372"/>
      <c r="I14" s="372"/>
      <c r="J14" s="372"/>
      <c r="K14" s="372"/>
      <c r="L14" s="372"/>
      <c r="M14" s="372"/>
      <c r="N14" s="372"/>
      <c r="O14" s="372"/>
      <c r="P14" s="372"/>
      <c r="Q14" s="372"/>
      <c r="R14" s="372"/>
      <c r="S14" s="372"/>
      <c r="T14" s="372"/>
      <c r="U14" s="372"/>
      <c r="V14" s="372"/>
      <c r="W14" s="372"/>
      <c r="X14" s="372"/>
      <c r="Y14" s="372"/>
      <c r="Z14" s="372"/>
      <c r="AA14" s="372"/>
      <c r="AB14" s="372"/>
      <c r="AC14" s="372"/>
      <c r="AD14" s="372"/>
    </row>
    <row r="15" spans="2:30">
      <c r="B15" s="375" t="s">
        <v>13</v>
      </c>
      <c r="C15" s="376" t="s">
        <v>18</v>
      </c>
      <c r="D15" s="372"/>
      <c r="E15" s="372"/>
      <c r="F15" s="372"/>
      <c r="G15" s="372"/>
      <c r="H15" s="372"/>
      <c r="I15" s="372"/>
      <c r="J15" s="372"/>
      <c r="K15" s="372"/>
      <c r="L15" s="372"/>
      <c r="M15" s="372"/>
      <c r="N15" s="372"/>
      <c r="O15" s="372"/>
      <c r="P15" s="372"/>
      <c r="Q15" s="372"/>
      <c r="R15" s="372"/>
      <c r="S15" s="372"/>
      <c r="T15" s="372"/>
      <c r="U15" s="372"/>
      <c r="V15" s="372"/>
      <c r="W15" s="372"/>
      <c r="X15" s="372"/>
      <c r="Y15" s="372"/>
      <c r="Z15" s="372"/>
      <c r="AA15" s="372"/>
      <c r="AB15" s="372"/>
      <c r="AC15" s="372"/>
      <c r="AD15" s="372"/>
    </row>
    <row r="16" spans="2:30">
      <c r="B16" s="375" t="s">
        <v>14</v>
      </c>
      <c r="C16" s="404">
        <v>22809280</v>
      </c>
      <c r="D16" s="372"/>
      <c r="E16" s="372"/>
      <c r="F16" s="372"/>
      <c r="G16" s="372"/>
      <c r="H16" s="372"/>
      <c r="I16" s="372"/>
      <c r="J16" s="372"/>
      <c r="K16" s="372"/>
      <c r="L16" s="372"/>
      <c r="M16" s="372"/>
      <c r="N16" s="372"/>
      <c r="O16" s="372"/>
      <c r="P16" s="372"/>
      <c r="Q16" s="372"/>
      <c r="R16" s="372"/>
      <c r="S16" s="372"/>
      <c r="T16" s="372"/>
      <c r="U16" s="372"/>
      <c r="V16" s="372"/>
      <c r="W16" s="372"/>
      <c r="X16" s="372"/>
      <c r="Y16" s="372"/>
      <c r="Z16" s="372"/>
      <c r="AA16" s="372"/>
      <c r="AB16" s="372"/>
      <c r="AC16" s="372"/>
      <c r="AD16" s="372"/>
    </row>
    <row r="17" spans="2:3" s="372" customFormat="1">
      <c r="B17" s="377" t="s">
        <v>15</v>
      </c>
      <c r="C17" s="378" t="s">
        <v>344</v>
      </c>
    </row>
    <row r="18" spans="2:3" s="372" customFormat="1"/>
    <row r="19" spans="2:3" s="372" customFormat="1"/>
    <row r="20" spans="2:3" s="372" customFormat="1"/>
    <row r="21" spans="2:3" s="372" customFormat="1"/>
    <row r="22" spans="2:3" s="372" customFormat="1"/>
    <row r="23" spans="2:3" s="372" customFormat="1"/>
    <row r="24" spans="2:3" s="372" customFormat="1"/>
    <row r="25" spans="2:3" s="372" customFormat="1"/>
    <row r="26" spans="2:3" s="372" customFormat="1"/>
    <row r="27" spans="2:3" s="372" customFormat="1"/>
    <row r="28" spans="2:3" s="372" customFormat="1"/>
    <row r="29" spans="2:3" s="372" customFormat="1"/>
    <row r="30" spans="2:3" s="372" customFormat="1"/>
    <row r="31" spans="2:3" s="372" customFormat="1"/>
    <row r="32" spans="2:3" s="372" customFormat="1"/>
    <row r="33" spans="4:30" s="372" customFormat="1"/>
    <row r="34" spans="4:30" s="372" customFormat="1"/>
    <row r="35" spans="4:30" s="372" customFormat="1"/>
    <row r="36" spans="4:30" s="372" customFormat="1"/>
    <row r="37" spans="4:30" s="372" customFormat="1"/>
    <row r="38" spans="4:30" s="372" customFormat="1"/>
    <row r="39" spans="4:30" s="372" customFormat="1"/>
    <row r="40" spans="4:30" s="372" customFormat="1"/>
    <row r="41" spans="4:30" s="372" customFormat="1"/>
    <row r="42" spans="4:30">
      <c r="D42" s="372"/>
      <c r="E42" s="372"/>
      <c r="F42" s="372"/>
      <c r="G42" s="372"/>
      <c r="H42" s="372"/>
      <c r="I42" s="372"/>
      <c r="J42" s="372"/>
      <c r="K42" s="372"/>
      <c r="L42" s="372"/>
      <c r="M42" s="372"/>
      <c r="N42" s="372"/>
      <c r="O42" s="372"/>
      <c r="P42" s="372"/>
      <c r="Q42" s="372"/>
      <c r="R42" s="372"/>
      <c r="S42" s="372"/>
      <c r="T42" s="372"/>
      <c r="U42" s="372"/>
      <c r="V42" s="372"/>
      <c r="W42" s="372"/>
      <c r="X42" s="372"/>
      <c r="Y42" s="372"/>
      <c r="Z42" s="372"/>
      <c r="AA42" s="372"/>
      <c r="AB42" s="372"/>
      <c r="AC42" s="372"/>
      <c r="AD42" s="372"/>
    </row>
    <row r="43" spans="4:30">
      <c r="D43" s="372"/>
      <c r="E43" s="372"/>
      <c r="F43" s="372"/>
      <c r="G43" s="372"/>
      <c r="H43" s="372"/>
      <c r="I43" s="372"/>
      <c r="J43" s="372"/>
      <c r="K43" s="372"/>
      <c r="L43" s="372"/>
      <c r="M43" s="372"/>
      <c r="N43" s="372"/>
      <c r="O43" s="372"/>
      <c r="P43" s="372"/>
      <c r="Q43" s="372"/>
      <c r="R43" s="372"/>
      <c r="S43" s="372"/>
      <c r="T43" s="372"/>
      <c r="U43" s="372"/>
      <c r="V43" s="372"/>
      <c r="W43" s="372"/>
      <c r="X43" s="372"/>
      <c r="Y43" s="372"/>
      <c r="Z43" s="372"/>
      <c r="AA43" s="372"/>
      <c r="AB43" s="372"/>
      <c r="AC43" s="372"/>
      <c r="AD43" s="372"/>
    </row>
    <row r="44" spans="4:30">
      <c r="D44" s="372"/>
      <c r="E44" s="372"/>
      <c r="F44" s="372"/>
      <c r="G44" s="372"/>
      <c r="H44" s="372"/>
      <c r="I44" s="372"/>
      <c r="J44" s="372"/>
      <c r="K44" s="372"/>
      <c r="L44" s="372"/>
      <c r="M44" s="372"/>
      <c r="N44" s="372"/>
      <c r="O44" s="372"/>
      <c r="P44" s="372"/>
      <c r="Q44" s="372"/>
      <c r="R44" s="372"/>
      <c r="S44" s="372"/>
      <c r="T44" s="372"/>
      <c r="U44" s="372"/>
      <c r="V44" s="372"/>
      <c r="W44" s="372"/>
      <c r="X44" s="372"/>
      <c r="Y44" s="372"/>
      <c r="Z44" s="372"/>
      <c r="AA44" s="372"/>
      <c r="AB44" s="372"/>
      <c r="AC44" s="372"/>
      <c r="AD44" s="372"/>
    </row>
    <row r="45" spans="4:30">
      <c r="D45" s="372"/>
      <c r="E45" s="372"/>
      <c r="F45" s="372"/>
      <c r="G45" s="372"/>
      <c r="H45" s="372"/>
      <c r="I45" s="372"/>
      <c r="J45" s="372"/>
      <c r="K45" s="372"/>
      <c r="L45" s="372"/>
      <c r="M45" s="372"/>
      <c r="N45" s="372"/>
      <c r="O45" s="372"/>
      <c r="P45" s="372"/>
      <c r="Q45" s="372"/>
      <c r="R45" s="372"/>
      <c r="S45" s="372"/>
      <c r="T45" s="372"/>
      <c r="U45" s="372"/>
      <c r="V45" s="372"/>
      <c r="W45" s="372"/>
      <c r="X45" s="372"/>
      <c r="Y45" s="372"/>
      <c r="Z45" s="372"/>
      <c r="AA45" s="372"/>
      <c r="AB45" s="372"/>
      <c r="AC45" s="372"/>
      <c r="AD45" s="372"/>
    </row>
  </sheetData>
  <mergeCells count="2">
    <mergeCell ref="B2:C2"/>
    <mergeCell ref="B12:C12"/>
  </mergeCells>
  <hyperlinks>
    <hyperlink ref="C4" location="'Ingreso per cápita'!A1" display="'Ingreso per cápita'!A1" xr:uid="{00000000-0004-0000-3600-000000000000}"/>
    <hyperlink ref="C17" r:id="rId1" xr:uid="{00000000-0004-0000-3600-000001000000}"/>
  </hyperlinks>
  <pageMargins left="0.7" right="0.7" top="0.75" bottom="0.75" header="0.3" footer="0.3"/>
  <pageSetup paperSize="9" orientation="portrait" horizontalDpi="0" verticalDpi="0"/>
  <drawing r:id="rId2"/>
  <extLst>
    <ext xmlns:mx="http://schemas.microsoft.com/office/mac/excel/2008/main" uri="{64002731-A6B0-56B0-2670-7721B7C09600}">
      <mx:PLV Mode="0" OnePage="0" WScale="0"/>
    </ext>
  </extLst>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tabColor theme="4" tint="0.59999389629810485"/>
  </sheetPr>
  <dimension ref="A1:K26"/>
  <sheetViews>
    <sheetView workbookViewId="0"/>
  </sheetViews>
  <sheetFormatPr defaultColWidth="10.85546875" defaultRowHeight="15"/>
  <cols>
    <col min="1" max="1" width="5" style="372" customWidth="1"/>
    <col min="2" max="2" width="12.28515625" style="372" customWidth="1"/>
    <col min="3" max="3" width="17" style="372" customWidth="1"/>
    <col min="4" max="4" width="15.7109375" style="372" customWidth="1"/>
    <col min="5" max="5" width="13.42578125" style="372" customWidth="1"/>
    <col min="6" max="6" width="11" style="372" customWidth="1"/>
    <col min="7" max="16384" width="10.85546875" style="372"/>
  </cols>
  <sheetData>
    <row r="1" spans="1:11" s="387" customFormat="1" ht="18.75">
      <c r="A1" s="402">
        <v>42</v>
      </c>
      <c r="B1" s="387" t="str">
        <f>+[3]Indice!B31</f>
        <v>Indice de precios al consumidor</v>
      </c>
      <c r="K1" s="401" t="s">
        <v>19</v>
      </c>
    </row>
    <row r="2" spans="1:11" s="387" customFormat="1" ht="18.75">
      <c r="A2" s="402"/>
    </row>
    <row r="3" spans="1:11" s="387" customFormat="1" ht="18.75">
      <c r="A3" s="386"/>
      <c r="B3" s="489" t="s">
        <v>0</v>
      </c>
      <c r="C3" s="585" t="s">
        <v>477</v>
      </c>
      <c r="E3" s="144"/>
    </row>
    <row r="4" spans="1:11" ht="15" customHeight="1">
      <c r="B4" s="490"/>
      <c r="C4" s="593"/>
      <c r="D4" s="350"/>
      <c r="E4" s="145"/>
    </row>
    <row r="5" spans="1:11">
      <c r="B5" s="389">
        <v>2011</v>
      </c>
      <c r="C5" s="486">
        <v>4.7357472503557707</v>
      </c>
      <c r="D5" s="406"/>
      <c r="E5" s="398"/>
    </row>
    <row r="6" spans="1:11">
      <c r="B6" s="389">
        <v>2012</v>
      </c>
      <c r="C6" s="486">
        <v>4.5505361766263297</v>
      </c>
      <c r="D6" s="406"/>
      <c r="E6" s="398"/>
    </row>
    <row r="7" spans="1:11">
      <c r="B7" s="389">
        <v>2013</v>
      </c>
      <c r="C7" s="486">
        <v>3.6795350623058276</v>
      </c>
      <c r="D7" s="406"/>
      <c r="E7" s="398"/>
    </row>
    <row r="8" spans="1:11">
      <c r="B8" s="389">
        <v>2014</v>
      </c>
      <c r="C8" s="486">
        <v>5.1271918971556918</v>
      </c>
      <c r="D8" s="406"/>
      <c r="E8" s="398"/>
    </row>
    <row r="9" spans="1:11">
      <c r="B9" s="389">
        <v>2015</v>
      </c>
      <c r="C9" s="486">
        <v>-0.80758352022468616</v>
      </c>
      <c r="D9" s="406"/>
      <c r="E9" s="398"/>
    </row>
    <row r="10" spans="1:11">
      <c r="B10" s="390">
        <v>2016</v>
      </c>
      <c r="C10" s="487">
        <v>0.76519109784130013</v>
      </c>
      <c r="D10" s="406"/>
      <c r="E10" s="398"/>
    </row>
    <row r="11" spans="1:11">
      <c r="B11" s="391" t="s">
        <v>287</v>
      </c>
      <c r="C11" s="391"/>
      <c r="D11" s="391"/>
      <c r="E11" s="397"/>
    </row>
    <row r="14" spans="1:11" s="393" customFormat="1" ht="12.75" customHeight="1">
      <c r="B14" s="502" t="s">
        <v>427</v>
      </c>
      <c r="C14" s="502"/>
      <c r="D14" s="502"/>
      <c r="E14" s="502"/>
      <c r="F14" s="502"/>
      <c r="G14" s="502"/>
      <c r="H14" s="502"/>
      <c r="I14" s="502"/>
      <c r="J14" s="502"/>
    </row>
    <row r="15" spans="1:11" s="393" customFormat="1" ht="12.75">
      <c r="B15" s="502"/>
      <c r="C15" s="502"/>
      <c r="D15" s="502"/>
      <c r="E15" s="502"/>
      <c r="F15" s="502"/>
      <c r="G15" s="502"/>
      <c r="H15" s="502"/>
      <c r="I15" s="502"/>
      <c r="J15" s="502"/>
    </row>
    <row r="16" spans="1:11" s="393" customFormat="1" ht="13.5" customHeight="1">
      <c r="B16" s="461"/>
      <c r="C16" s="461"/>
      <c r="D16" s="461"/>
      <c r="E16" s="461"/>
    </row>
    <row r="17" spans="2:10" ht="15.75">
      <c r="B17" s="392" t="s">
        <v>1</v>
      </c>
      <c r="C17" s="392"/>
      <c r="D17" s="392"/>
    </row>
    <row r="18" spans="2:10" ht="15" customHeight="1">
      <c r="B18" s="517" t="s">
        <v>478</v>
      </c>
      <c r="C18" s="494"/>
      <c r="D18" s="494"/>
      <c r="E18" s="494"/>
      <c r="F18" s="494"/>
      <c r="G18" s="494"/>
      <c r="H18" s="494"/>
      <c r="I18" s="494"/>
      <c r="J18" s="495"/>
    </row>
    <row r="19" spans="2:10">
      <c r="B19" s="496"/>
      <c r="C19" s="497"/>
      <c r="D19" s="497"/>
      <c r="E19" s="497"/>
      <c r="F19" s="497"/>
      <c r="G19" s="497"/>
      <c r="H19" s="497"/>
      <c r="I19" s="497"/>
      <c r="J19" s="498"/>
    </row>
    <row r="20" spans="2:10">
      <c r="B20" s="496"/>
      <c r="C20" s="497"/>
      <c r="D20" s="497"/>
      <c r="E20" s="497"/>
      <c r="F20" s="497"/>
      <c r="G20" s="497"/>
      <c r="H20" s="497"/>
      <c r="I20" s="497"/>
      <c r="J20" s="498"/>
    </row>
    <row r="21" spans="2:10">
      <c r="B21" s="496"/>
      <c r="C21" s="497"/>
      <c r="D21" s="497"/>
      <c r="E21" s="497"/>
      <c r="F21" s="497"/>
      <c r="G21" s="497"/>
      <c r="H21" s="497"/>
      <c r="I21" s="497"/>
      <c r="J21" s="498"/>
    </row>
    <row r="22" spans="2:10">
      <c r="B22" s="496"/>
      <c r="C22" s="497"/>
      <c r="D22" s="497"/>
      <c r="E22" s="497"/>
      <c r="F22" s="497"/>
      <c r="G22" s="497"/>
      <c r="H22" s="497"/>
      <c r="I22" s="497"/>
      <c r="J22" s="498"/>
    </row>
    <row r="23" spans="2:10">
      <c r="B23" s="496"/>
      <c r="C23" s="497"/>
      <c r="D23" s="497"/>
      <c r="E23" s="497"/>
      <c r="F23" s="497"/>
      <c r="G23" s="497"/>
      <c r="H23" s="497"/>
      <c r="I23" s="497"/>
      <c r="J23" s="498"/>
    </row>
    <row r="24" spans="2:10">
      <c r="B24" s="496"/>
      <c r="C24" s="497"/>
      <c r="D24" s="497"/>
      <c r="E24" s="497"/>
      <c r="F24" s="497"/>
      <c r="G24" s="497"/>
      <c r="H24" s="497"/>
      <c r="I24" s="497"/>
      <c r="J24" s="498"/>
    </row>
    <row r="25" spans="2:10">
      <c r="B25" s="496"/>
      <c r="C25" s="497"/>
      <c r="D25" s="497"/>
      <c r="E25" s="497"/>
      <c r="F25" s="497"/>
      <c r="G25" s="497"/>
      <c r="H25" s="497"/>
      <c r="I25" s="497"/>
      <c r="J25" s="498"/>
    </row>
    <row r="26" spans="2:10">
      <c r="B26" s="499"/>
      <c r="C26" s="500"/>
      <c r="D26" s="500"/>
      <c r="E26" s="500"/>
      <c r="F26" s="500"/>
      <c r="G26" s="500"/>
      <c r="H26" s="500"/>
      <c r="I26" s="500"/>
      <c r="J26" s="501"/>
    </row>
  </sheetData>
  <mergeCells count="4">
    <mergeCell ref="C3:C4"/>
    <mergeCell ref="B14:J15"/>
    <mergeCell ref="B18:J26"/>
    <mergeCell ref="B3:B4"/>
  </mergeCells>
  <hyperlinks>
    <hyperlink ref="A1" location="Indice!A1" display="Indice!A1" xr:uid="{00000000-0004-0000-3700-000000000000}"/>
    <hyperlink ref="K1" location="'Ficha_indice de precios al cons'!A1" display="ficha técnica" xr:uid="{00000000-0004-0000-37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tabColor theme="4" tint="0.59999389629810485"/>
  </sheetPr>
  <dimension ref="A1:AD46"/>
  <sheetViews>
    <sheetView workbookViewId="0">
      <selection activeCell="D16" sqref="D16"/>
    </sheetView>
  </sheetViews>
  <sheetFormatPr defaultColWidth="10.85546875" defaultRowHeight="15"/>
  <cols>
    <col min="1" max="1" width="4.42578125" style="372" customWidth="1"/>
    <col min="2" max="2" width="38.28515625" style="371" customWidth="1"/>
    <col min="3" max="3" width="90.7109375" style="371" customWidth="1"/>
    <col min="4" max="16384" width="10.85546875" style="371"/>
  </cols>
  <sheetData>
    <row r="1" spans="2:30">
      <c r="D1" s="372"/>
      <c r="E1" s="372"/>
      <c r="F1" s="372"/>
      <c r="G1" s="372"/>
      <c r="H1" s="372"/>
      <c r="I1" s="372"/>
      <c r="J1" s="372"/>
      <c r="K1" s="372"/>
      <c r="L1" s="372"/>
      <c r="M1" s="372"/>
      <c r="N1" s="372"/>
      <c r="O1" s="372"/>
      <c r="P1" s="372"/>
      <c r="Q1" s="372"/>
      <c r="R1" s="372"/>
      <c r="S1" s="372"/>
      <c r="T1" s="372"/>
      <c r="U1" s="372"/>
      <c r="V1" s="372"/>
      <c r="W1" s="372"/>
      <c r="X1" s="372"/>
      <c r="Y1" s="372"/>
      <c r="Z1" s="372"/>
      <c r="AA1" s="372"/>
      <c r="AB1" s="372"/>
      <c r="AC1" s="372"/>
      <c r="AD1" s="372"/>
    </row>
    <row r="2" spans="2:30">
      <c r="B2" s="505" t="s">
        <v>2</v>
      </c>
      <c r="C2" s="505"/>
      <c r="D2" s="385"/>
      <c r="E2" s="372"/>
      <c r="F2" s="372"/>
      <c r="G2" s="372"/>
      <c r="H2" s="372"/>
      <c r="I2" s="372"/>
      <c r="J2" s="372"/>
      <c r="K2" s="372"/>
      <c r="L2" s="372"/>
      <c r="M2" s="372"/>
      <c r="N2" s="372"/>
      <c r="O2" s="372"/>
      <c r="P2" s="372"/>
      <c r="Q2" s="372"/>
      <c r="R2" s="372"/>
      <c r="S2" s="372"/>
      <c r="T2" s="372"/>
      <c r="U2" s="372"/>
      <c r="V2" s="372"/>
      <c r="W2" s="372"/>
      <c r="X2" s="372"/>
      <c r="Y2" s="372"/>
      <c r="Z2" s="372"/>
      <c r="AA2" s="372"/>
      <c r="AB2" s="372"/>
      <c r="AC2" s="372"/>
      <c r="AD2" s="372"/>
    </row>
    <row r="3" spans="2:30" ht="9.75" customHeight="1">
      <c r="B3" s="379"/>
      <c r="C3" s="380"/>
      <c r="D3" s="372"/>
      <c r="E3" s="372"/>
      <c r="F3" s="372"/>
      <c r="G3" s="372"/>
      <c r="H3" s="372"/>
      <c r="I3" s="372"/>
      <c r="J3" s="372"/>
      <c r="K3" s="372"/>
      <c r="L3" s="372"/>
      <c r="M3" s="372"/>
      <c r="N3" s="372"/>
      <c r="O3" s="372"/>
      <c r="P3" s="372"/>
      <c r="Q3" s="372"/>
      <c r="R3" s="372"/>
      <c r="S3" s="372"/>
      <c r="T3" s="372"/>
      <c r="U3" s="372"/>
      <c r="V3" s="372"/>
      <c r="W3" s="372"/>
      <c r="X3" s="372"/>
      <c r="Y3" s="372"/>
      <c r="Z3" s="372"/>
      <c r="AA3" s="372"/>
      <c r="AB3" s="372"/>
      <c r="AC3" s="372"/>
      <c r="AD3" s="372"/>
    </row>
    <row r="4" spans="2:30" ht="20.25" customHeight="1">
      <c r="B4" s="381" t="s">
        <v>3</v>
      </c>
      <c r="C4" s="400" t="str">
        <f>+'[3]Indice de precios al consumidor'!B1</f>
        <v>Indice de precios al consumidor</v>
      </c>
      <c r="D4" s="372"/>
      <c r="E4" s="372"/>
      <c r="F4" s="372"/>
      <c r="G4" s="372"/>
      <c r="H4" s="372"/>
      <c r="I4" s="372"/>
      <c r="J4" s="372"/>
      <c r="K4" s="372"/>
      <c r="L4" s="372"/>
      <c r="M4" s="372"/>
      <c r="N4" s="372"/>
      <c r="O4" s="372"/>
      <c r="P4" s="372"/>
      <c r="Q4" s="372"/>
      <c r="R4" s="372"/>
      <c r="S4" s="372"/>
      <c r="T4" s="372"/>
      <c r="U4" s="372"/>
      <c r="V4" s="372"/>
      <c r="W4" s="372"/>
      <c r="X4" s="372"/>
      <c r="Y4" s="372"/>
      <c r="Z4" s="372"/>
      <c r="AA4" s="372"/>
      <c r="AB4" s="372"/>
      <c r="AC4" s="372"/>
      <c r="AD4" s="372"/>
    </row>
    <row r="5" spans="2:30" ht="94.5" customHeight="1">
      <c r="B5" s="381" t="s">
        <v>4</v>
      </c>
      <c r="C5" s="119" t="s">
        <v>479</v>
      </c>
      <c r="D5" s="372"/>
      <c r="E5" s="372"/>
      <c r="F5" s="372"/>
      <c r="G5" s="372"/>
      <c r="H5" s="372"/>
      <c r="I5" s="372"/>
      <c r="J5" s="372"/>
      <c r="K5" s="372"/>
      <c r="L5" s="372"/>
      <c r="M5" s="372"/>
      <c r="N5" s="372"/>
      <c r="O5" s="372"/>
      <c r="P5" s="372"/>
      <c r="Q5" s="372"/>
      <c r="R5" s="372"/>
      <c r="S5" s="372"/>
      <c r="T5" s="372"/>
      <c r="U5" s="372"/>
      <c r="V5" s="372"/>
      <c r="W5" s="372"/>
      <c r="X5" s="372"/>
      <c r="Y5" s="372"/>
      <c r="Z5" s="372"/>
      <c r="AA5" s="372"/>
      <c r="AB5" s="372"/>
      <c r="AC5" s="372"/>
      <c r="AD5" s="372"/>
    </row>
    <row r="6" spans="2:30" ht="120" customHeight="1">
      <c r="B6" s="381" t="s">
        <v>5</v>
      </c>
      <c r="C6" s="119" t="s">
        <v>480</v>
      </c>
      <c r="D6" s="372"/>
      <c r="E6" s="372"/>
      <c r="F6" s="372"/>
      <c r="G6" s="372"/>
      <c r="H6" s="372"/>
      <c r="I6" s="372"/>
      <c r="J6" s="372"/>
      <c r="K6" s="372"/>
      <c r="L6" s="372"/>
      <c r="M6" s="372"/>
      <c r="N6" s="372"/>
      <c r="O6" s="372"/>
      <c r="P6" s="372"/>
      <c r="Q6" s="372"/>
      <c r="R6" s="372"/>
      <c r="S6" s="372"/>
      <c r="T6" s="372"/>
      <c r="U6" s="372"/>
      <c r="V6" s="372"/>
      <c r="W6" s="372"/>
      <c r="X6" s="372"/>
      <c r="Y6" s="372"/>
      <c r="Z6" s="372"/>
      <c r="AA6" s="372"/>
      <c r="AB6" s="372"/>
      <c r="AC6" s="372"/>
      <c r="AD6" s="372"/>
    </row>
    <row r="7" spans="2:30">
      <c r="B7" s="381" t="s">
        <v>6</v>
      </c>
      <c r="C7" s="404" t="s">
        <v>481</v>
      </c>
      <c r="D7" s="372"/>
      <c r="E7" s="372"/>
      <c r="F7" s="372"/>
      <c r="G7" s="372"/>
      <c r="H7" s="372"/>
      <c r="I7" s="372"/>
      <c r="J7" s="372"/>
      <c r="K7" s="372"/>
      <c r="L7" s="372"/>
      <c r="M7" s="372"/>
      <c r="N7" s="372"/>
      <c r="O7" s="372"/>
      <c r="P7" s="372"/>
      <c r="Q7" s="372"/>
      <c r="R7" s="372"/>
      <c r="S7" s="372"/>
      <c r="T7" s="372"/>
      <c r="U7" s="372"/>
      <c r="V7" s="372"/>
      <c r="W7" s="372"/>
      <c r="X7" s="372"/>
      <c r="Y7" s="372"/>
      <c r="Z7" s="372"/>
      <c r="AA7" s="372"/>
      <c r="AB7" s="372"/>
      <c r="AC7" s="372"/>
      <c r="AD7" s="372"/>
    </row>
    <row r="8" spans="2:30">
      <c r="B8" s="381" t="s">
        <v>7</v>
      </c>
      <c r="C8" s="404" t="s">
        <v>482</v>
      </c>
      <c r="D8" s="372"/>
      <c r="E8" s="372"/>
      <c r="F8" s="372"/>
      <c r="G8" s="372"/>
      <c r="H8" s="372"/>
      <c r="I8" s="372"/>
      <c r="J8" s="372"/>
      <c r="K8" s="372"/>
      <c r="L8" s="372"/>
      <c r="M8" s="372"/>
      <c r="N8" s="372"/>
      <c r="O8" s="372"/>
      <c r="P8" s="372"/>
      <c r="Q8" s="372"/>
      <c r="R8" s="372"/>
      <c r="S8" s="372"/>
      <c r="T8" s="372"/>
      <c r="U8" s="372"/>
      <c r="V8" s="372"/>
      <c r="W8" s="372"/>
      <c r="X8" s="372"/>
      <c r="Y8" s="372"/>
      <c r="Z8" s="372"/>
      <c r="AA8" s="372"/>
      <c r="AB8" s="372"/>
      <c r="AC8" s="372"/>
      <c r="AD8" s="372"/>
    </row>
    <row r="9" spans="2:30">
      <c r="B9" s="381" t="s">
        <v>8</v>
      </c>
      <c r="C9" s="404" t="s">
        <v>483</v>
      </c>
      <c r="D9" s="372"/>
      <c r="E9" s="372"/>
      <c r="F9" s="372"/>
      <c r="G9" s="372"/>
      <c r="H9" s="372"/>
      <c r="I9" s="372"/>
      <c r="J9" s="372"/>
      <c r="K9" s="372"/>
      <c r="L9" s="372"/>
      <c r="M9" s="372"/>
      <c r="N9" s="372"/>
      <c r="O9" s="372"/>
      <c r="P9" s="372"/>
      <c r="Q9" s="372"/>
      <c r="R9" s="372"/>
      <c r="S9" s="372"/>
      <c r="T9" s="372"/>
      <c r="U9" s="372"/>
      <c r="V9" s="372"/>
      <c r="W9" s="372"/>
      <c r="X9" s="372"/>
      <c r="Y9" s="372"/>
      <c r="Z9" s="372"/>
      <c r="AA9" s="372"/>
      <c r="AB9" s="372"/>
      <c r="AC9" s="372"/>
      <c r="AD9" s="372"/>
    </row>
    <row r="10" spans="2:30">
      <c r="B10" s="381" t="s">
        <v>346</v>
      </c>
      <c r="C10" s="404" t="s">
        <v>484</v>
      </c>
      <c r="D10" s="372"/>
      <c r="E10" s="372"/>
      <c r="F10" s="372"/>
      <c r="G10" s="372"/>
      <c r="H10" s="372"/>
      <c r="I10" s="372"/>
      <c r="J10" s="372"/>
      <c r="K10" s="372"/>
      <c r="L10" s="372"/>
      <c r="M10" s="372"/>
      <c r="N10" s="372"/>
      <c r="O10" s="372"/>
      <c r="P10" s="372"/>
      <c r="Q10" s="372"/>
      <c r="R10" s="372"/>
      <c r="S10" s="372"/>
      <c r="T10" s="372"/>
      <c r="U10" s="372"/>
      <c r="V10" s="372"/>
      <c r="W10" s="372"/>
      <c r="X10" s="372"/>
      <c r="Y10" s="372"/>
      <c r="Z10" s="372"/>
      <c r="AA10" s="372"/>
      <c r="AB10" s="372"/>
      <c r="AC10" s="372"/>
      <c r="AD10" s="372"/>
    </row>
    <row r="11" spans="2:30">
      <c r="B11" s="383" t="s">
        <v>9</v>
      </c>
      <c r="C11" s="488"/>
      <c r="D11" s="372"/>
      <c r="E11" s="372"/>
      <c r="F11" s="372"/>
      <c r="G11" s="372"/>
      <c r="H11" s="372"/>
      <c r="I11" s="372"/>
      <c r="J11" s="372"/>
      <c r="K11" s="372"/>
      <c r="L11" s="372"/>
      <c r="M11" s="372"/>
      <c r="N11" s="372"/>
      <c r="O11" s="372"/>
      <c r="P11" s="372"/>
      <c r="Q11" s="372"/>
      <c r="R11" s="372"/>
      <c r="S11" s="372"/>
      <c r="T11" s="372"/>
      <c r="U11" s="372"/>
      <c r="V11" s="372"/>
      <c r="W11" s="372"/>
      <c r="X11" s="372"/>
      <c r="Y11" s="372"/>
      <c r="Z11" s="372"/>
      <c r="AA11" s="372"/>
      <c r="AB11" s="372"/>
      <c r="AC11" s="372"/>
      <c r="AD11" s="372"/>
    </row>
    <row r="12" spans="2:30" ht="15" customHeight="1">
      <c r="B12" s="506" t="s">
        <v>10</v>
      </c>
      <c r="C12" s="507"/>
      <c r="D12" s="372"/>
      <c r="E12" s="372"/>
      <c r="F12" s="372"/>
      <c r="G12" s="372"/>
      <c r="H12" s="372"/>
      <c r="I12" s="372"/>
      <c r="J12" s="372"/>
      <c r="K12" s="372"/>
      <c r="L12" s="372"/>
      <c r="M12" s="372"/>
      <c r="N12" s="372"/>
      <c r="O12" s="372"/>
      <c r="P12" s="372"/>
      <c r="Q12" s="372"/>
      <c r="R12" s="372"/>
      <c r="S12" s="372"/>
      <c r="T12" s="372"/>
      <c r="U12" s="372"/>
      <c r="V12" s="372"/>
      <c r="W12" s="372"/>
      <c r="X12" s="372"/>
      <c r="Y12" s="372"/>
      <c r="Z12" s="372"/>
      <c r="AA12" s="372"/>
      <c r="AB12" s="372"/>
      <c r="AC12" s="372"/>
      <c r="AD12" s="372"/>
    </row>
    <row r="13" spans="2:30">
      <c r="B13" s="373" t="s">
        <v>11</v>
      </c>
      <c r="C13" s="374" t="s">
        <v>342</v>
      </c>
      <c r="D13" s="372"/>
      <c r="E13" s="372"/>
      <c r="F13" s="372"/>
      <c r="G13" s="372"/>
      <c r="H13" s="372"/>
      <c r="I13" s="372"/>
      <c r="J13" s="372"/>
      <c r="K13" s="372"/>
      <c r="L13" s="372"/>
      <c r="M13" s="372"/>
      <c r="N13" s="372"/>
      <c r="O13" s="372"/>
      <c r="P13" s="372"/>
      <c r="Q13" s="372"/>
      <c r="R13" s="372"/>
      <c r="S13" s="372"/>
      <c r="T13" s="372"/>
      <c r="U13" s="372"/>
      <c r="V13" s="372"/>
      <c r="W13" s="372"/>
      <c r="X13" s="372"/>
      <c r="Y13" s="372"/>
      <c r="Z13" s="372"/>
      <c r="AA13" s="372"/>
      <c r="AB13" s="372"/>
      <c r="AC13" s="372"/>
      <c r="AD13" s="372"/>
    </row>
    <row r="14" spans="2:30">
      <c r="B14" s="375" t="s">
        <v>12</v>
      </c>
      <c r="C14" s="376" t="s">
        <v>343</v>
      </c>
      <c r="D14" s="372"/>
      <c r="E14" s="372"/>
      <c r="F14" s="372"/>
      <c r="G14" s="372"/>
      <c r="H14" s="372"/>
      <c r="I14" s="372"/>
      <c r="J14" s="372"/>
      <c r="K14" s="372"/>
      <c r="L14" s="372"/>
      <c r="M14" s="372"/>
      <c r="N14" s="372"/>
      <c r="O14" s="372"/>
      <c r="P14" s="372"/>
      <c r="Q14" s="372"/>
      <c r="R14" s="372"/>
      <c r="S14" s="372"/>
      <c r="T14" s="372"/>
      <c r="U14" s="372"/>
      <c r="V14" s="372"/>
      <c r="W14" s="372"/>
      <c r="X14" s="372"/>
      <c r="Y14" s="372"/>
      <c r="Z14" s="372"/>
      <c r="AA14" s="372"/>
      <c r="AB14" s="372"/>
      <c r="AC14" s="372"/>
      <c r="AD14" s="372"/>
    </row>
    <row r="15" spans="2:30">
      <c r="B15" s="375" t="s">
        <v>13</v>
      </c>
      <c r="C15" s="376" t="s">
        <v>18</v>
      </c>
      <c r="D15" s="372"/>
      <c r="E15" s="372"/>
      <c r="F15" s="372"/>
      <c r="G15" s="372"/>
      <c r="H15" s="372"/>
      <c r="I15" s="372"/>
      <c r="J15" s="372"/>
      <c r="K15" s="372"/>
      <c r="L15" s="372"/>
      <c r="M15" s="372"/>
      <c r="N15" s="372"/>
      <c r="O15" s="372"/>
      <c r="P15" s="372"/>
      <c r="Q15" s="372"/>
      <c r="R15" s="372"/>
      <c r="S15" s="372"/>
      <c r="T15" s="372"/>
      <c r="U15" s="372"/>
      <c r="V15" s="372"/>
      <c r="W15" s="372"/>
      <c r="X15" s="372"/>
      <c r="Y15" s="372"/>
      <c r="Z15" s="372"/>
      <c r="AA15" s="372"/>
      <c r="AB15" s="372"/>
      <c r="AC15" s="372"/>
      <c r="AD15" s="372"/>
    </row>
    <row r="16" spans="2:30">
      <c r="B16" s="375" t="s">
        <v>14</v>
      </c>
      <c r="C16" s="404">
        <v>22809280</v>
      </c>
      <c r="D16" s="372"/>
      <c r="E16" s="372"/>
      <c r="F16" s="372"/>
      <c r="G16" s="372"/>
      <c r="H16" s="372"/>
      <c r="I16" s="372"/>
      <c r="J16" s="372"/>
      <c r="K16" s="372"/>
      <c r="L16" s="372"/>
      <c r="M16" s="372"/>
      <c r="N16" s="372"/>
      <c r="O16" s="372"/>
      <c r="P16" s="372"/>
      <c r="Q16" s="372"/>
      <c r="R16" s="372"/>
      <c r="S16" s="372"/>
      <c r="T16" s="372"/>
      <c r="U16" s="372"/>
      <c r="V16" s="372"/>
      <c r="W16" s="372"/>
      <c r="X16" s="372"/>
      <c r="Y16" s="372"/>
      <c r="Z16" s="372"/>
      <c r="AA16" s="372"/>
      <c r="AB16" s="372"/>
      <c r="AC16" s="372"/>
      <c r="AD16" s="372"/>
    </row>
    <row r="17" spans="2:30">
      <c r="B17" s="377" t="s">
        <v>15</v>
      </c>
      <c r="C17" s="378" t="s">
        <v>344</v>
      </c>
      <c r="D17" s="372"/>
      <c r="E17" s="372"/>
      <c r="F17" s="372"/>
      <c r="G17" s="372"/>
      <c r="H17" s="372"/>
      <c r="I17" s="372"/>
      <c r="J17" s="372"/>
      <c r="K17" s="372"/>
      <c r="L17" s="372"/>
      <c r="M17" s="372"/>
      <c r="N17" s="372"/>
      <c r="O17" s="372"/>
      <c r="P17" s="372"/>
      <c r="Q17" s="372"/>
      <c r="R17" s="372"/>
      <c r="S17" s="372"/>
      <c r="T17" s="372"/>
      <c r="U17" s="372"/>
      <c r="V17" s="372"/>
      <c r="W17" s="372"/>
      <c r="X17" s="372"/>
      <c r="Y17" s="372"/>
      <c r="Z17" s="372"/>
      <c r="AA17" s="372"/>
      <c r="AB17" s="372"/>
      <c r="AC17" s="372"/>
      <c r="AD17" s="372"/>
    </row>
    <row r="18" spans="2:30" s="372" customFormat="1"/>
    <row r="19" spans="2:30" s="372" customFormat="1"/>
    <row r="20" spans="2:30" s="372" customFormat="1"/>
    <row r="21" spans="2:30" s="372" customFormat="1"/>
    <row r="22" spans="2:30" s="372" customFormat="1"/>
    <row r="23" spans="2:30" s="372" customFormat="1"/>
    <row r="24" spans="2:30" s="372" customFormat="1"/>
    <row r="25" spans="2:30" s="372" customFormat="1"/>
    <row r="26" spans="2:30" s="372" customFormat="1"/>
    <row r="27" spans="2:30" s="372" customFormat="1"/>
    <row r="28" spans="2:30" s="372" customFormat="1"/>
    <row r="29" spans="2:30" s="372" customFormat="1"/>
    <row r="30" spans="2:30" s="372" customFormat="1"/>
    <row r="31" spans="2:30" s="372" customFormat="1"/>
    <row r="32" spans="2:30" s="372" customFormat="1"/>
    <row r="33" spans="4:30" s="372" customFormat="1"/>
    <row r="34" spans="4:30" s="372" customFormat="1"/>
    <row r="35" spans="4:30" s="372" customFormat="1"/>
    <row r="36" spans="4:30" s="372" customFormat="1"/>
    <row r="37" spans="4:30" s="372" customFormat="1"/>
    <row r="38" spans="4:30" s="372" customFormat="1"/>
    <row r="39" spans="4:30" s="372" customFormat="1"/>
    <row r="40" spans="4:30" s="372" customFormat="1"/>
    <row r="41" spans="4:30" s="372" customFormat="1"/>
    <row r="42" spans="4:30" s="372" customFormat="1"/>
    <row r="43" spans="4:30">
      <c r="D43" s="372"/>
      <c r="E43" s="372"/>
      <c r="F43" s="372"/>
      <c r="G43" s="372"/>
      <c r="H43" s="372"/>
      <c r="I43" s="372"/>
      <c r="J43" s="372"/>
      <c r="K43" s="372"/>
      <c r="L43" s="372"/>
      <c r="M43" s="372"/>
      <c r="N43" s="372"/>
      <c r="O43" s="372"/>
      <c r="P43" s="372"/>
      <c r="Q43" s="372"/>
      <c r="R43" s="372"/>
      <c r="S43" s="372"/>
      <c r="T43" s="372"/>
      <c r="U43" s="372"/>
      <c r="V43" s="372"/>
      <c r="W43" s="372"/>
      <c r="X43" s="372"/>
      <c r="Y43" s="372"/>
      <c r="Z43" s="372"/>
      <c r="AA43" s="372"/>
      <c r="AB43" s="372"/>
      <c r="AC43" s="372"/>
      <c r="AD43" s="372"/>
    </row>
    <row r="44" spans="4:30">
      <c r="D44" s="372"/>
      <c r="E44" s="372"/>
      <c r="F44" s="372"/>
      <c r="G44" s="372"/>
      <c r="H44" s="372"/>
      <c r="I44" s="372"/>
      <c r="J44" s="372"/>
      <c r="K44" s="372"/>
      <c r="L44" s="372"/>
      <c r="M44" s="372"/>
      <c r="N44" s="372"/>
      <c r="O44" s="372"/>
      <c r="P44" s="372"/>
      <c r="Q44" s="372"/>
      <c r="R44" s="372"/>
      <c r="S44" s="372"/>
      <c r="T44" s="372"/>
      <c r="U44" s="372"/>
      <c r="V44" s="372"/>
      <c r="W44" s="372"/>
      <c r="X44" s="372"/>
      <c r="Y44" s="372"/>
      <c r="Z44" s="372"/>
      <c r="AA44" s="372"/>
      <c r="AB44" s="372"/>
      <c r="AC44" s="372"/>
      <c r="AD44" s="372"/>
    </row>
    <row r="45" spans="4:30">
      <c r="D45" s="372"/>
      <c r="E45" s="372"/>
      <c r="F45" s="372"/>
      <c r="G45" s="372"/>
      <c r="H45" s="372"/>
      <c r="I45" s="372"/>
      <c r="J45" s="372"/>
      <c r="K45" s="372"/>
      <c r="L45" s="372"/>
      <c r="M45" s="372"/>
      <c r="N45" s="372"/>
      <c r="O45" s="372"/>
      <c r="P45" s="372"/>
      <c r="Q45" s="372"/>
      <c r="R45" s="372"/>
      <c r="S45" s="372"/>
      <c r="T45" s="372"/>
      <c r="U45" s="372"/>
      <c r="V45" s="372"/>
      <c r="W45" s="372"/>
      <c r="X45" s="372"/>
      <c r="Y45" s="372"/>
      <c r="Z45" s="372"/>
      <c r="AA45" s="372"/>
      <c r="AB45" s="372"/>
      <c r="AC45" s="372"/>
      <c r="AD45" s="372"/>
    </row>
    <row r="46" spans="4:30">
      <c r="D46" s="372"/>
      <c r="E46" s="372"/>
      <c r="F46" s="372"/>
      <c r="G46" s="372"/>
      <c r="H46" s="372"/>
      <c r="I46" s="372"/>
      <c r="J46" s="372"/>
      <c r="K46" s="372"/>
      <c r="L46" s="372"/>
      <c r="M46" s="372"/>
      <c r="N46" s="372"/>
      <c r="O46" s="372"/>
      <c r="P46" s="372"/>
      <c r="Q46" s="372"/>
      <c r="R46" s="372"/>
      <c r="S46" s="372"/>
      <c r="T46" s="372"/>
      <c r="U46" s="372"/>
      <c r="V46" s="372"/>
      <c r="W46" s="372"/>
      <c r="X46" s="372"/>
      <c r="Y46" s="372"/>
      <c r="Z46" s="372"/>
      <c r="AA46" s="372"/>
      <c r="AB46" s="372"/>
      <c r="AC46" s="372"/>
      <c r="AD46" s="372"/>
    </row>
  </sheetData>
  <mergeCells count="2">
    <mergeCell ref="B2:C2"/>
    <mergeCell ref="B12:C12"/>
  </mergeCells>
  <hyperlinks>
    <hyperlink ref="C4" location="'Indice de precios al consumidor'!A1" display="'Indice de precios al consumidor'!A1" xr:uid="{00000000-0004-0000-3800-000000000000}"/>
    <hyperlink ref="C17" r:id="rId1" xr:uid="{00000000-0004-0000-3800-000001000000}"/>
  </hyperlinks>
  <pageMargins left="0.7" right="0.7" top="0.75" bottom="0.75" header="0.3" footer="0.3"/>
  <pageSetup paperSize="9" orientation="portrait" horizontalDpi="0" verticalDpi="0"/>
  <extLst>
    <ext xmlns:mx="http://schemas.microsoft.com/office/mac/excel/2008/main" uri="{64002731-A6B0-56B0-2670-7721B7C09600}">
      <mx:PLV Mode="0" OnePage="0" WScale="0"/>
    </ext>
  </extLst>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tabColor theme="4" tint="0.79998168889431442"/>
  </sheetPr>
  <dimension ref="A1:W26"/>
  <sheetViews>
    <sheetView workbookViewId="0">
      <selection activeCell="B14" sqref="B14:J15"/>
    </sheetView>
  </sheetViews>
  <sheetFormatPr defaultColWidth="11.42578125" defaultRowHeight="15"/>
  <cols>
    <col min="1" max="1" width="5" style="2" customWidth="1"/>
    <col min="2" max="2" width="12.28515625" style="2" customWidth="1"/>
    <col min="3" max="3" width="17" style="2" customWidth="1"/>
    <col min="4" max="4" width="11" style="2" customWidth="1"/>
    <col min="5" max="5" width="13.42578125" style="2" customWidth="1"/>
    <col min="6" max="6" width="9.28515625" style="2" customWidth="1"/>
    <col min="7" max="7" width="10.7109375" style="2" customWidth="1"/>
    <col min="8" max="10" width="9.28515625" style="2" customWidth="1"/>
    <col min="11" max="11" width="12.42578125" style="2" customWidth="1"/>
    <col min="12" max="14" width="11.42578125" style="2"/>
    <col min="15" max="15" width="12.85546875" style="2" customWidth="1"/>
    <col min="16" max="16" width="11.42578125" style="2"/>
    <col min="17" max="17" width="6.42578125" style="2" customWidth="1"/>
    <col min="18" max="18" width="13.42578125" style="2" customWidth="1"/>
    <col min="19" max="19" width="18.42578125" style="2" customWidth="1"/>
    <col min="20" max="20" width="18.7109375" style="2" customWidth="1"/>
    <col min="21" max="21" width="22.42578125" style="2" customWidth="1"/>
    <col min="22" max="22" width="19.28515625" style="2" customWidth="1"/>
    <col min="23" max="23" width="13.42578125" style="2" customWidth="1"/>
    <col min="24" max="16384" width="11.42578125" style="2"/>
  </cols>
  <sheetData>
    <row r="1" spans="1:23" s="18" customFormat="1" ht="18.75">
      <c r="A1" s="65">
        <v>20</v>
      </c>
      <c r="B1" s="18" t="str">
        <f>+Indice!B35</f>
        <v xml:space="preserve">Tasa de mortalidad infantil </v>
      </c>
      <c r="K1" s="64" t="s">
        <v>19</v>
      </c>
    </row>
    <row r="2" spans="1:23" s="18" customFormat="1" ht="18.75">
      <c r="A2" s="65"/>
    </row>
    <row r="3" spans="1:23" s="18" customFormat="1" ht="18.75">
      <c r="A3" s="17"/>
      <c r="B3" s="489" t="s">
        <v>0</v>
      </c>
      <c r="C3" s="587" t="s">
        <v>224</v>
      </c>
      <c r="E3" s="489" t="s">
        <v>0</v>
      </c>
      <c r="F3" s="583" t="s">
        <v>175</v>
      </c>
      <c r="G3" s="583"/>
      <c r="H3" s="583"/>
      <c r="I3" s="583"/>
      <c r="J3" s="583"/>
      <c r="K3" s="584"/>
      <c r="M3" s="489" t="s">
        <v>0</v>
      </c>
      <c r="N3" s="583" t="s">
        <v>224</v>
      </c>
      <c r="O3" s="584"/>
      <c r="Q3" s="489" t="s">
        <v>0</v>
      </c>
      <c r="R3" s="583" t="s">
        <v>229</v>
      </c>
      <c r="S3" s="583"/>
      <c r="T3" s="583"/>
      <c r="U3" s="583"/>
      <c r="V3" s="583"/>
      <c r="W3" s="584"/>
    </row>
    <row r="4" spans="1:23" ht="40.5" customHeight="1">
      <c r="B4" s="490"/>
      <c r="C4" s="591"/>
      <c r="D4" s="55"/>
      <c r="E4" s="490"/>
      <c r="F4" s="70" t="s">
        <v>23</v>
      </c>
      <c r="G4" s="132" t="s">
        <v>24</v>
      </c>
      <c r="H4" s="132" t="s">
        <v>25</v>
      </c>
      <c r="I4" s="132" t="s">
        <v>26</v>
      </c>
      <c r="J4" s="132" t="s">
        <v>28</v>
      </c>
      <c r="K4" s="136" t="s">
        <v>27</v>
      </c>
      <c r="M4" s="490"/>
      <c r="N4" s="127" t="s">
        <v>227</v>
      </c>
      <c r="O4" s="128" t="s">
        <v>228</v>
      </c>
      <c r="Q4" s="490"/>
      <c r="R4" s="427" t="s">
        <v>398</v>
      </c>
      <c r="S4" s="427" t="s">
        <v>232</v>
      </c>
      <c r="T4" s="427" t="s">
        <v>231</v>
      </c>
      <c r="U4" s="427" t="s">
        <v>399</v>
      </c>
      <c r="V4" s="427" t="s">
        <v>230</v>
      </c>
      <c r="W4" s="428" t="s">
        <v>400</v>
      </c>
    </row>
    <row r="5" spans="1:23">
      <c r="B5" s="19">
        <v>2010</v>
      </c>
      <c r="C5" s="182">
        <v>9.4610981077803782</v>
      </c>
      <c r="D5" s="123"/>
      <c r="E5" s="19">
        <v>2010</v>
      </c>
      <c r="F5" s="185">
        <v>9.2079689018464528</v>
      </c>
      <c r="G5" s="185">
        <v>9.1813312930374913</v>
      </c>
      <c r="H5" s="185">
        <v>8.708633988554368</v>
      </c>
      <c r="I5" s="185">
        <v>12.833675564681725</v>
      </c>
      <c r="J5" s="185">
        <v>10.530274539300489</v>
      </c>
      <c r="K5" s="182">
        <v>7.0540189344718769</v>
      </c>
      <c r="M5" s="20">
        <v>2010</v>
      </c>
      <c r="N5" s="186">
        <v>6.8243986351202732</v>
      </c>
      <c r="O5" s="183">
        <v>2.6366994726601058</v>
      </c>
      <c r="Q5" s="389">
        <v>2010</v>
      </c>
      <c r="R5" s="186">
        <v>1.7883755588673622</v>
      </c>
      <c r="S5" s="186">
        <v>2.0864381520119228</v>
      </c>
      <c r="T5" s="186">
        <v>5.8122205663189268</v>
      </c>
      <c r="U5" s="186">
        <v>35.320417287630399</v>
      </c>
      <c r="V5" s="186">
        <v>49.329359165424741</v>
      </c>
      <c r="W5" s="183">
        <v>5.6631892697466473</v>
      </c>
    </row>
    <row r="6" spans="1:23">
      <c r="B6" s="20">
        <v>2011</v>
      </c>
      <c r="C6" s="183">
        <v>9.0662818715201681</v>
      </c>
      <c r="D6" s="123"/>
      <c r="E6" s="20">
        <v>2011</v>
      </c>
      <c r="F6" s="186">
        <v>8.9126134928389291</v>
      </c>
      <c r="G6" s="186">
        <v>8.7439044896586502</v>
      </c>
      <c r="H6" s="186">
        <v>9.1012514220705345</v>
      </c>
      <c r="I6" s="186">
        <v>8.6069493146318141</v>
      </c>
      <c r="J6" s="186">
        <v>10.535448686167575</v>
      </c>
      <c r="K6" s="183">
        <v>8.9547856723429238</v>
      </c>
      <c r="M6" s="20">
        <v>2011</v>
      </c>
      <c r="N6" s="186">
        <v>6.7384527423460705</v>
      </c>
      <c r="O6" s="183">
        <v>2.3278291291740971</v>
      </c>
      <c r="Q6" s="389">
        <v>2011</v>
      </c>
      <c r="R6" s="186">
        <v>1.2012012012012012</v>
      </c>
      <c r="S6" s="186">
        <v>1.6516516516516515</v>
      </c>
      <c r="T6" s="186">
        <v>4.2042042042042045</v>
      </c>
      <c r="U6" s="186">
        <v>36.336336336336338</v>
      </c>
      <c r="V6" s="186">
        <v>48.798798798798799</v>
      </c>
      <c r="W6" s="183">
        <v>7.6576576576576567</v>
      </c>
    </row>
    <row r="7" spans="1:23">
      <c r="B7" s="20">
        <v>2012</v>
      </c>
      <c r="C7" s="183">
        <v>8.5099419032812378</v>
      </c>
      <c r="D7" s="123"/>
      <c r="E7" s="20">
        <v>2012</v>
      </c>
      <c r="F7" s="186">
        <v>8.2557104002695745</v>
      </c>
      <c r="G7" s="186">
        <v>9.9059771658831437</v>
      </c>
      <c r="H7" s="186">
        <v>7.9022988505747138</v>
      </c>
      <c r="I7" s="186">
        <v>9.5238095238095255</v>
      </c>
      <c r="J7" s="186">
        <v>8.4203036053130944</v>
      </c>
      <c r="K7" s="183">
        <v>8.4045584045584061</v>
      </c>
      <c r="M7" s="20">
        <v>2012</v>
      </c>
      <c r="N7" s="186">
        <v>6.3415432452336145</v>
      </c>
      <c r="O7" s="183">
        <v>2.1683986580476229</v>
      </c>
      <c r="Q7" s="389">
        <v>2012</v>
      </c>
      <c r="R7" s="186">
        <v>1.6025641025641024</v>
      </c>
      <c r="S7" s="186">
        <v>1.6025641025641024</v>
      </c>
      <c r="T7" s="186">
        <v>4.3269230769230766</v>
      </c>
      <c r="U7" s="186">
        <v>37.179487179487182</v>
      </c>
      <c r="V7" s="186">
        <v>48.397435897435898</v>
      </c>
      <c r="W7" s="183">
        <v>6.7307692307692308</v>
      </c>
    </row>
    <row r="8" spans="1:23">
      <c r="B8" s="20">
        <v>2013</v>
      </c>
      <c r="C8" s="183">
        <v>8.6605244507441537</v>
      </c>
      <c r="D8" s="123"/>
      <c r="E8" s="20">
        <v>2013</v>
      </c>
      <c r="F8" s="186">
        <v>8.9203627779848418</v>
      </c>
      <c r="G8" s="186">
        <v>7.5385694249649369</v>
      </c>
      <c r="H8" s="186">
        <v>8.4745762711864412</v>
      </c>
      <c r="I8" s="186">
        <v>7.8613542969447927</v>
      </c>
      <c r="J8" s="186">
        <v>10.226712666338099</v>
      </c>
      <c r="K8" s="183">
        <v>6.9547203314590114</v>
      </c>
      <c r="M8" s="20">
        <v>2013</v>
      </c>
      <c r="N8" s="186">
        <v>6.4493267186392629</v>
      </c>
      <c r="O8" s="183">
        <v>2.2111977321048899</v>
      </c>
      <c r="Q8" s="389">
        <v>2013</v>
      </c>
      <c r="R8" s="186">
        <v>2.2913256955810146</v>
      </c>
      <c r="S8" s="186">
        <v>1.3093289689034371</v>
      </c>
      <c r="T8" s="186">
        <v>5.5646481178396074</v>
      </c>
      <c r="U8" s="186">
        <v>33.060556464811782</v>
      </c>
      <c r="V8" s="186">
        <v>50.900163666121109</v>
      </c>
      <c r="W8" s="183">
        <v>6.8739770867430439</v>
      </c>
    </row>
    <row r="9" spans="1:23">
      <c r="B9" s="20">
        <v>2014</v>
      </c>
      <c r="C9" s="183">
        <v>8.1066399231122812</v>
      </c>
      <c r="D9" s="123"/>
      <c r="E9" s="20">
        <v>2014</v>
      </c>
      <c r="F9" s="186">
        <v>8.2329810764315567</v>
      </c>
      <c r="G9" s="186">
        <v>5.8538217093159393</v>
      </c>
      <c r="H9" s="186">
        <v>9.2989985693848354</v>
      </c>
      <c r="I9" s="186">
        <v>9.2204526404023461</v>
      </c>
      <c r="J9" s="186">
        <v>8.6185360979265546</v>
      </c>
      <c r="K9" s="183">
        <v>7.0412415576950709</v>
      </c>
      <c r="M9" s="20">
        <v>2014</v>
      </c>
      <c r="N9" s="186">
        <v>6.2540916245316396</v>
      </c>
      <c r="O9" s="183">
        <v>1.8525482985806416</v>
      </c>
      <c r="Q9" s="389">
        <v>2014</v>
      </c>
      <c r="R9" s="186">
        <v>1.8900343642611683</v>
      </c>
      <c r="S9" s="186">
        <v>2.4054982817869419</v>
      </c>
      <c r="T9" s="186">
        <v>4.9828178694158076</v>
      </c>
      <c r="U9" s="186">
        <v>37.972508591065292</v>
      </c>
      <c r="V9" s="186">
        <v>46.907216494845358</v>
      </c>
      <c r="W9" s="183">
        <v>5.8419243986254292</v>
      </c>
    </row>
    <row r="10" spans="1:23">
      <c r="B10" s="20">
        <v>2015</v>
      </c>
      <c r="C10" s="183">
        <v>7.7416839554992416</v>
      </c>
      <c r="D10" s="123"/>
      <c r="E10" s="20">
        <v>2015</v>
      </c>
      <c r="F10" s="186">
        <v>7.4124646444942943</v>
      </c>
      <c r="G10" s="186">
        <v>6.9858578974271595</v>
      </c>
      <c r="H10" s="186">
        <v>7.6646706586826348</v>
      </c>
      <c r="I10" s="186">
        <v>7.349081364829396</v>
      </c>
      <c r="J10" s="186">
        <v>10.595047431316988</v>
      </c>
      <c r="K10" s="183">
        <v>7.3582455634107635</v>
      </c>
      <c r="M10" s="20">
        <v>2015</v>
      </c>
      <c r="N10" s="186">
        <v>5.8758824266558989</v>
      </c>
      <c r="O10" s="183">
        <v>1.8658015288433423</v>
      </c>
      <c r="Q10" s="389">
        <v>2015</v>
      </c>
      <c r="R10" s="186">
        <v>1.079136690647482</v>
      </c>
      <c r="S10" s="186">
        <v>2.877697841726619</v>
      </c>
      <c r="T10" s="186">
        <v>5.3956834532374103</v>
      </c>
      <c r="U10" s="186">
        <v>33.093525179856115</v>
      </c>
      <c r="V10" s="186">
        <v>51.618705035971225</v>
      </c>
      <c r="W10" s="183">
        <v>5.5755395683453237</v>
      </c>
    </row>
    <row r="11" spans="1:23">
      <c r="B11" s="21">
        <v>2016</v>
      </c>
      <c r="C11" s="184">
        <v>7.9281183932346719</v>
      </c>
      <c r="D11" s="22"/>
      <c r="E11" s="21">
        <v>2016</v>
      </c>
      <c r="F11" s="187">
        <v>7.3160954099017843</v>
      </c>
      <c r="G11" s="187">
        <v>8.464328899637243</v>
      </c>
      <c r="H11" s="187">
        <v>9.1720975138788319</v>
      </c>
      <c r="I11" s="187">
        <v>7.2582108510252228</v>
      </c>
      <c r="J11" s="187">
        <v>10.653317930945963</v>
      </c>
      <c r="K11" s="184">
        <v>7.7282006415864686</v>
      </c>
      <c r="M11" s="21">
        <v>2016</v>
      </c>
      <c r="N11" s="187">
        <v>6.1567910405119708</v>
      </c>
      <c r="O11" s="184">
        <v>1.7713273527227016</v>
      </c>
      <c r="Q11" s="390">
        <v>2016</v>
      </c>
      <c r="R11" s="187">
        <v>2.3423423423423424</v>
      </c>
      <c r="S11" s="187">
        <v>1.6216216216216217</v>
      </c>
      <c r="T11" s="187">
        <v>7.0270270270270272</v>
      </c>
      <c r="U11" s="187">
        <v>34.774774774774777</v>
      </c>
      <c r="V11" s="187">
        <v>48.648648648648653</v>
      </c>
      <c r="W11" s="184">
        <v>5.4054054054054053</v>
      </c>
    </row>
    <row r="12" spans="1:23">
      <c r="B12" s="22" t="s">
        <v>176</v>
      </c>
      <c r="C12" s="22"/>
    </row>
    <row r="14" spans="1:23" s="24" customFormat="1" ht="12.75" customHeight="1">
      <c r="B14" s="502" t="s">
        <v>427</v>
      </c>
      <c r="C14" s="502"/>
      <c r="D14" s="502"/>
      <c r="E14" s="502"/>
      <c r="F14" s="502"/>
      <c r="G14" s="502"/>
      <c r="H14" s="502"/>
      <c r="I14" s="502"/>
      <c r="J14" s="502"/>
    </row>
    <row r="15" spans="1:23" s="24" customFormat="1" ht="12.75">
      <c r="B15" s="502"/>
      <c r="C15" s="502"/>
      <c r="D15" s="502"/>
      <c r="E15" s="502"/>
      <c r="F15" s="502"/>
      <c r="G15" s="502"/>
      <c r="H15" s="502"/>
      <c r="I15" s="502"/>
      <c r="J15" s="502"/>
    </row>
    <row r="16" spans="1:23" s="24" customFormat="1" ht="13.5" customHeight="1">
      <c r="B16" s="142"/>
      <c r="C16" s="142"/>
      <c r="D16" s="142"/>
      <c r="E16" s="142"/>
    </row>
    <row r="17" spans="2:13" ht="15.75">
      <c r="B17" s="23" t="s">
        <v>1</v>
      </c>
      <c r="C17" s="23"/>
      <c r="D17" s="23"/>
    </row>
    <row r="18" spans="2:13" ht="15" customHeight="1">
      <c r="B18" s="517" t="s">
        <v>441</v>
      </c>
      <c r="C18" s="494"/>
      <c r="D18" s="494"/>
      <c r="E18" s="494"/>
      <c r="F18" s="494"/>
      <c r="G18" s="494"/>
      <c r="H18" s="494"/>
      <c r="I18" s="494"/>
      <c r="J18" s="494"/>
      <c r="K18" s="494"/>
      <c r="L18" s="494"/>
      <c r="M18" s="495"/>
    </row>
    <row r="19" spans="2:13">
      <c r="B19" s="496"/>
      <c r="C19" s="497"/>
      <c r="D19" s="497"/>
      <c r="E19" s="497"/>
      <c r="F19" s="497"/>
      <c r="G19" s="497"/>
      <c r="H19" s="497"/>
      <c r="I19" s="497"/>
      <c r="J19" s="497"/>
      <c r="K19" s="497"/>
      <c r="L19" s="497"/>
      <c r="M19" s="498"/>
    </row>
    <row r="20" spans="2:13">
      <c r="B20" s="496"/>
      <c r="C20" s="497"/>
      <c r="D20" s="497"/>
      <c r="E20" s="497"/>
      <c r="F20" s="497"/>
      <c r="G20" s="497"/>
      <c r="H20" s="497"/>
      <c r="I20" s="497"/>
      <c r="J20" s="497"/>
      <c r="K20" s="497"/>
      <c r="L20" s="497"/>
      <c r="M20" s="498"/>
    </row>
    <row r="21" spans="2:13">
      <c r="B21" s="496"/>
      <c r="C21" s="497"/>
      <c r="D21" s="497"/>
      <c r="E21" s="497"/>
      <c r="F21" s="497"/>
      <c r="G21" s="497"/>
      <c r="H21" s="497"/>
      <c r="I21" s="497"/>
      <c r="J21" s="497"/>
      <c r="K21" s="497"/>
      <c r="L21" s="497"/>
      <c r="M21" s="498"/>
    </row>
    <row r="22" spans="2:13">
      <c r="B22" s="496"/>
      <c r="C22" s="497"/>
      <c r="D22" s="497"/>
      <c r="E22" s="497"/>
      <c r="F22" s="497"/>
      <c r="G22" s="497"/>
      <c r="H22" s="497"/>
      <c r="I22" s="497"/>
      <c r="J22" s="497"/>
      <c r="K22" s="497"/>
      <c r="L22" s="497"/>
      <c r="M22" s="498"/>
    </row>
    <row r="23" spans="2:13">
      <c r="B23" s="496"/>
      <c r="C23" s="497"/>
      <c r="D23" s="497"/>
      <c r="E23" s="497"/>
      <c r="F23" s="497"/>
      <c r="G23" s="497"/>
      <c r="H23" s="497"/>
      <c r="I23" s="497"/>
      <c r="J23" s="497"/>
      <c r="K23" s="497"/>
      <c r="L23" s="497"/>
      <c r="M23" s="498"/>
    </row>
    <row r="24" spans="2:13">
      <c r="B24" s="496"/>
      <c r="C24" s="497"/>
      <c r="D24" s="497"/>
      <c r="E24" s="497"/>
      <c r="F24" s="497"/>
      <c r="G24" s="497"/>
      <c r="H24" s="497"/>
      <c r="I24" s="497"/>
      <c r="J24" s="497"/>
      <c r="K24" s="497"/>
      <c r="L24" s="497"/>
      <c r="M24" s="498"/>
    </row>
    <row r="25" spans="2:13">
      <c r="B25" s="496"/>
      <c r="C25" s="497"/>
      <c r="D25" s="497"/>
      <c r="E25" s="497"/>
      <c r="F25" s="497"/>
      <c r="G25" s="497"/>
      <c r="H25" s="497"/>
      <c r="I25" s="497"/>
      <c r="J25" s="497"/>
      <c r="K25" s="497"/>
      <c r="L25" s="497"/>
      <c r="M25" s="498"/>
    </row>
    <row r="26" spans="2:13" ht="36.75" customHeight="1">
      <c r="B26" s="499"/>
      <c r="C26" s="500"/>
      <c r="D26" s="500"/>
      <c r="E26" s="500"/>
      <c r="F26" s="500"/>
      <c r="G26" s="500"/>
      <c r="H26" s="500"/>
      <c r="I26" s="500"/>
      <c r="J26" s="500"/>
      <c r="K26" s="500"/>
      <c r="L26" s="500"/>
      <c r="M26" s="501"/>
    </row>
  </sheetData>
  <mergeCells count="10">
    <mergeCell ref="B18:M26"/>
    <mergeCell ref="Q3:Q4"/>
    <mergeCell ref="R3:W3"/>
    <mergeCell ref="C3:C4"/>
    <mergeCell ref="B14:J15"/>
    <mergeCell ref="E3:E4"/>
    <mergeCell ref="F3:K3"/>
    <mergeCell ref="M3:M4"/>
    <mergeCell ref="N3:O3"/>
    <mergeCell ref="B3:B4"/>
  </mergeCells>
  <hyperlinks>
    <hyperlink ref="A1" location="Indice!A1" display="Indice!A1" xr:uid="{00000000-0004-0000-3900-000000000000}"/>
    <hyperlink ref="K1" location="Ficha_TMI!A1" display="ficha técnica" xr:uid="{00000000-0004-0000-39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tabColor theme="4" tint="0.59999389629810485"/>
  </sheetPr>
  <dimension ref="A1:AD46"/>
  <sheetViews>
    <sheetView workbookViewId="0">
      <selection activeCell="D9" sqref="D9"/>
    </sheetView>
  </sheetViews>
  <sheetFormatPr defaultColWidth="11.42578125" defaultRowHeight="15"/>
  <cols>
    <col min="1" max="1" width="4.42578125" style="2" customWidth="1"/>
    <col min="2" max="2" width="39.42578125" customWidth="1"/>
    <col min="3" max="3" width="90.710937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+TMI!B1</f>
        <v xml:space="preserve">Tasa de mortalidad infantil </v>
      </c>
      <c r="D4" s="2"/>
      <c r="E4" s="2"/>
      <c r="F4" s="2"/>
      <c r="G4" s="2"/>
      <c r="H4" s="2"/>
      <c r="I4" s="2"/>
      <c r="J4" s="2"/>
      <c r="K4" s="2"/>
      <c r="L4" s="2"/>
      <c r="M4" s="2"/>
      <c r="N4" s="2"/>
      <c r="O4" s="2"/>
      <c r="P4" s="2"/>
      <c r="Q4" s="2"/>
      <c r="R4" s="2"/>
      <c r="S4" s="2"/>
      <c r="T4" s="2"/>
      <c r="U4" s="2"/>
      <c r="V4" s="2"/>
      <c r="W4" s="2"/>
      <c r="X4" s="2"/>
      <c r="Y4" s="2"/>
      <c r="Z4" s="2"/>
      <c r="AA4" s="2"/>
      <c r="AB4" s="2"/>
      <c r="AC4" s="2"/>
      <c r="AD4" s="2"/>
    </row>
    <row r="5" spans="2:30" ht="94.5" customHeight="1">
      <c r="B5" s="11" t="s">
        <v>4</v>
      </c>
      <c r="C5" s="50" t="s">
        <v>292</v>
      </c>
      <c r="D5" s="2"/>
      <c r="E5" s="2"/>
      <c r="F5" s="2"/>
      <c r="G5" s="2"/>
      <c r="H5" s="2"/>
      <c r="I5" s="2"/>
      <c r="J5" s="2"/>
      <c r="K5" s="2"/>
      <c r="L5" s="2"/>
      <c r="M5" s="2"/>
      <c r="N5" s="2"/>
      <c r="O5" s="2"/>
      <c r="P5" s="2"/>
      <c r="Q5" s="2"/>
      <c r="R5" s="2"/>
      <c r="S5" s="2"/>
      <c r="T5" s="2"/>
      <c r="U5" s="2"/>
      <c r="V5" s="2"/>
      <c r="W5" s="2"/>
      <c r="X5" s="2"/>
      <c r="Y5" s="2"/>
      <c r="Z5" s="2"/>
      <c r="AA5" s="2"/>
      <c r="AB5" s="2"/>
      <c r="AC5" s="2"/>
      <c r="AD5" s="2"/>
    </row>
    <row r="6" spans="2:30" ht="120" customHeight="1">
      <c r="B6" s="11" t="s">
        <v>5</v>
      </c>
      <c r="C6" s="13"/>
      <c r="D6" s="2"/>
      <c r="E6" s="2"/>
      <c r="F6" s="2"/>
      <c r="G6" s="2"/>
      <c r="H6" s="2"/>
      <c r="I6" s="2"/>
      <c r="J6" s="2"/>
      <c r="K6" s="2"/>
      <c r="L6" s="2"/>
      <c r="M6" s="2"/>
      <c r="N6" s="2"/>
      <c r="O6" s="2"/>
      <c r="P6" s="2"/>
      <c r="Q6" s="2"/>
      <c r="R6" s="2"/>
      <c r="S6" s="2"/>
      <c r="T6" s="2"/>
      <c r="U6" s="2"/>
      <c r="V6" s="2"/>
      <c r="W6" s="2"/>
      <c r="X6" s="2"/>
      <c r="Y6" s="2"/>
      <c r="Z6" s="2"/>
      <c r="AA6" s="2"/>
      <c r="AB6" s="2"/>
      <c r="AC6" s="2"/>
      <c r="AD6" s="2"/>
    </row>
    <row r="7" spans="2:30">
      <c r="B7" s="11" t="s">
        <v>6</v>
      </c>
      <c r="C7" s="6" t="s">
        <v>32</v>
      </c>
      <c r="D7" s="2"/>
      <c r="E7" s="2"/>
      <c r="F7" s="2"/>
      <c r="G7" s="2"/>
      <c r="H7" s="2"/>
      <c r="I7" s="2"/>
      <c r="J7" s="2"/>
      <c r="K7" s="2"/>
      <c r="L7" s="2"/>
      <c r="M7" s="2"/>
      <c r="N7" s="2"/>
      <c r="O7" s="2"/>
      <c r="P7" s="2"/>
      <c r="Q7" s="2"/>
      <c r="R7" s="2"/>
      <c r="S7" s="2"/>
      <c r="T7" s="2"/>
      <c r="U7" s="2"/>
      <c r="V7" s="2"/>
      <c r="W7" s="2"/>
      <c r="X7" s="2"/>
      <c r="Y7" s="2"/>
      <c r="Z7" s="2"/>
      <c r="AA7" s="2"/>
      <c r="AB7" s="2"/>
      <c r="AC7" s="2"/>
      <c r="AD7" s="2"/>
    </row>
    <row r="8" spans="2:30">
      <c r="B8" s="11" t="s">
        <v>7</v>
      </c>
      <c r="C8" s="6" t="s">
        <v>225</v>
      </c>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8</v>
      </c>
      <c r="C9" s="6" t="s">
        <v>226</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11" t="s">
        <v>354</v>
      </c>
      <c r="C10" s="6" t="s">
        <v>341</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14" t="s">
        <v>9</v>
      </c>
      <c r="C11" s="15"/>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ht="15" customHeight="1">
      <c r="B12" s="506" t="s">
        <v>10</v>
      </c>
      <c r="C12" s="507"/>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3" t="s">
        <v>11</v>
      </c>
      <c r="C13" s="4" t="s">
        <v>342</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12</v>
      </c>
      <c r="C14" s="6" t="s">
        <v>343</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13</v>
      </c>
      <c r="C15" s="6" t="s">
        <v>18</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5" t="s">
        <v>14</v>
      </c>
      <c r="C16" s="77">
        <v>22809280</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7" t="s">
        <v>15</v>
      </c>
      <c r="C17" s="8" t="s">
        <v>344</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row r="19" spans="2:30" s="2" customFormat="1"/>
    <row r="20" spans="2:30" s="2" customFormat="1"/>
    <row r="21" spans="2:30" s="2" customFormat="1"/>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2:C12"/>
  </mergeCells>
  <hyperlinks>
    <hyperlink ref="C4" location="TMI!A1" display="TMI!A1" xr:uid="{00000000-0004-0000-3A00-000000000000}"/>
    <hyperlink ref="C17" r:id="rId1" xr:uid="{00000000-0004-0000-3A00-000001000000}"/>
  </hyperlinks>
  <pageMargins left="0.7" right="0.7" top="0.75" bottom="0.75" header="0.3" footer="0.3"/>
  <pageSetup paperSize="9" orientation="portrait" horizontalDpi="0" verticalDpi="0"/>
  <drawing r:id="rId2"/>
  <extLst>
    <ext xmlns:mx="http://schemas.microsoft.com/office/mac/excel/2008/main" uri="{64002731-A6B0-56B0-2670-7721B7C09600}">
      <mx:PLV Mode="0" OnePage="0" WScale="0"/>
    </ext>
  </extLst>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tabColor theme="4" tint="0.79998168889431442"/>
  </sheetPr>
  <dimension ref="A1:S26"/>
  <sheetViews>
    <sheetView workbookViewId="0">
      <selection activeCell="B14" sqref="B14:J15"/>
    </sheetView>
  </sheetViews>
  <sheetFormatPr defaultColWidth="11.42578125" defaultRowHeight="15"/>
  <cols>
    <col min="1" max="1" width="5" style="2" customWidth="1"/>
    <col min="2" max="2" width="12.28515625" style="2" customWidth="1"/>
    <col min="3" max="3" width="17" style="2" customWidth="1"/>
    <col min="4" max="4" width="11" style="2" customWidth="1"/>
    <col min="5" max="5" width="13.42578125" style="2" customWidth="1"/>
    <col min="6" max="6" width="9.28515625" style="2" customWidth="1"/>
    <col min="7" max="7" width="10.7109375" style="2" customWidth="1"/>
    <col min="8" max="8" width="15.85546875" style="2" customWidth="1"/>
    <col min="9" max="9" width="9.28515625" style="2" customWidth="1"/>
    <col min="10" max="10" width="15.28515625" style="2" customWidth="1"/>
    <col min="11" max="11" width="12.42578125" style="2" customWidth="1"/>
    <col min="12" max="12" width="11.42578125" style="2"/>
    <col min="13" max="13" width="8.28515625" style="2" customWidth="1"/>
    <col min="14" max="15" width="11.42578125" style="2"/>
    <col min="16" max="16" width="14.140625" style="2" customWidth="1"/>
    <col min="17" max="19" width="13.42578125" style="2" bestFit="1" customWidth="1"/>
    <col min="20" max="16384" width="11.42578125" style="2"/>
  </cols>
  <sheetData>
    <row r="1" spans="1:19" s="18" customFormat="1" ht="18.75">
      <c r="A1" s="65">
        <v>22</v>
      </c>
      <c r="B1" s="18" t="str">
        <f>+Indice!B36</f>
        <v>Razón de mortalidad materna</v>
      </c>
      <c r="K1" s="64" t="s">
        <v>19</v>
      </c>
    </row>
    <row r="2" spans="1:19" s="18" customFormat="1" ht="18.75">
      <c r="A2" s="65"/>
    </row>
    <row r="3" spans="1:19" s="18" customFormat="1" ht="17.25" customHeight="1">
      <c r="A3" s="17"/>
      <c r="B3" s="541" t="s">
        <v>0</v>
      </c>
      <c r="C3" s="587" t="s">
        <v>235</v>
      </c>
      <c r="E3" s="489" t="s">
        <v>0</v>
      </c>
      <c r="F3" s="583" t="s">
        <v>175</v>
      </c>
      <c r="G3" s="583"/>
      <c r="H3" s="583"/>
      <c r="I3" s="583"/>
      <c r="J3" s="583"/>
      <c r="K3" s="584"/>
      <c r="M3" s="541" t="s">
        <v>0</v>
      </c>
      <c r="N3" s="583" t="s">
        <v>236</v>
      </c>
      <c r="O3" s="583"/>
      <c r="P3" s="584"/>
    </row>
    <row r="4" spans="1:19" ht="13.5" customHeight="1">
      <c r="B4" s="542"/>
      <c r="C4" s="591"/>
      <c r="D4" s="55"/>
      <c r="E4" s="490"/>
      <c r="F4" s="70" t="s">
        <v>23</v>
      </c>
      <c r="G4" s="132" t="s">
        <v>24</v>
      </c>
      <c r="H4" s="132" t="s">
        <v>25</v>
      </c>
      <c r="I4" s="132" t="s">
        <v>26</v>
      </c>
      <c r="J4" s="132" t="s">
        <v>28</v>
      </c>
      <c r="K4" s="136" t="s">
        <v>27</v>
      </c>
      <c r="M4" s="542"/>
      <c r="N4" s="127" t="s">
        <v>237</v>
      </c>
      <c r="O4" s="127" t="s">
        <v>238</v>
      </c>
      <c r="P4" s="128" t="s">
        <v>239</v>
      </c>
    </row>
    <row r="5" spans="1:19">
      <c r="B5" s="19">
        <v>2010</v>
      </c>
      <c r="C5" s="182">
        <v>2.2559995488000899</v>
      </c>
      <c r="D5" s="123"/>
      <c r="E5" s="19">
        <v>2010</v>
      </c>
      <c r="F5" s="185">
        <v>1.7006802721088434</v>
      </c>
      <c r="G5" s="185">
        <v>1.530221882172915</v>
      </c>
      <c r="H5" s="185">
        <v>1.7111567419575633</v>
      </c>
      <c r="I5" s="185">
        <v>2.5072082236429734</v>
      </c>
      <c r="J5" s="185">
        <v>7.425283088917765</v>
      </c>
      <c r="K5" s="182">
        <v>0.14099997180000565</v>
      </c>
      <c r="M5" s="20">
        <v>2010</v>
      </c>
      <c r="N5" s="186">
        <v>1.2689997462000506</v>
      </c>
      <c r="O5" s="186">
        <v>0.98699980260003939</v>
      </c>
      <c r="P5" s="183">
        <v>0</v>
      </c>
      <c r="Q5" s="26"/>
      <c r="R5" s="26"/>
      <c r="S5" s="26"/>
    </row>
    <row r="6" spans="1:19">
      <c r="B6" s="20">
        <v>2011</v>
      </c>
      <c r="C6" s="183">
        <v>2.3142160933309737</v>
      </c>
      <c r="D6" s="123"/>
      <c r="E6" s="20">
        <v>2011</v>
      </c>
      <c r="F6" s="186">
        <v>2.6213569096585085</v>
      </c>
      <c r="G6" s="186">
        <v>0</v>
      </c>
      <c r="H6" s="186">
        <v>1.5938795027095951</v>
      </c>
      <c r="I6" s="186">
        <v>0</v>
      </c>
      <c r="J6" s="186">
        <v>8.9766606822262123</v>
      </c>
      <c r="K6" s="183">
        <v>0.13613035843123375</v>
      </c>
      <c r="M6" s="20">
        <v>2011</v>
      </c>
      <c r="N6" s="186">
        <v>1.9058250180372724</v>
      </c>
      <c r="O6" s="186">
        <v>0.40839107529370128</v>
      </c>
      <c r="P6" s="183">
        <v>0.13613035843123372</v>
      </c>
      <c r="Q6" s="26"/>
      <c r="R6" s="26"/>
      <c r="S6" s="26"/>
    </row>
    <row r="7" spans="1:19">
      <c r="B7" s="20">
        <v>2012</v>
      </c>
      <c r="C7" s="183">
        <v>3.0003000300030007</v>
      </c>
      <c r="D7" s="123"/>
      <c r="E7" s="20">
        <v>2012</v>
      </c>
      <c r="F7" s="186">
        <v>3.610368979709726</v>
      </c>
      <c r="G7" s="186">
        <v>2.9044437990124892</v>
      </c>
      <c r="H7" s="186">
        <v>0</v>
      </c>
      <c r="I7" s="186">
        <v>1.1373976342129208</v>
      </c>
      <c r="J7" s="186">
        <v>3.4904013961605584</v>
      </c>
      <c r="K7" s="183">
        <v>0.27275454818209094</v>
      </c>
      <c r="M7" s="20">
        <v>2012</v>
      </c>
      <c r="N7" s="186">
        <v>2.3184136595477729</v>
      </c>
      <c r="O7" s="186">
        <v>0.68188637045522726</v>
      </c>
      <c r="P7" s="183">
        <v>0</v>
      </c>
      <c r="Q7" s="26"/>
      <c r="R7" s="26"/>
      <c r="S7" s="26"/>
    </row>
    <row r="8" spans="1:19">
      <c r="B8" s="20">
        <v>2013</v>
      </c>
      <c r="C8" s="183">
        <v>1.9844082211197729</v>
      </c>
      <c r="D8" s="123"/>
      <c r="E8" s="20">
        <v>2013</v>
      </c>
      <c r="F8" s="186">
        <v>0.99391228724065106</v>
      </c>
      <c r="G8" s="186">
        <v>3.0197795560924052</v>
      </c>
      <c r="H8" s="186">
        <v>1.7866714311238161</v>
      </c>
      <c r="I8" s="186">
        <v>1.1848341232227488</v>
      </c>
      <c r="J8" s="186">
        <v>10.879419764279238</v>
      </c>
      <c r="K8" s="183">
        <v>0</v>
      </c>
      <c r="M8" s="20">
        <v>2013</v>
      </c>
      <c r="N8" s="186">
        <v>0.85046066619418847</v>
      </c>
      <c r="O8" s="186">
        <v>0.99220411055988667</v>
      </c>
      <c r="P8" s="183">
        <v>0.14174344436569808</v>
      </c>
      <c r="Q8" s="26"/>
      <c r="R8" s="26"/>
      <c r="S8" s="26"/>
    </row>
    <row r="9" spans="1:19">
      <c r="B9" s="20">
        <v>2014</v>
      </c>
      <c r="C9" s="183">
        <v>2.9250762609168026</v>
      </c>
      <c r="D9" s="123"/>
      <c r="E9" s="20">
        <v>2014</v>
      </c>
      <c r="F9" s="186">
        <v>3.4406488080609487</v>
      </c>
      <c r="G9" s="186">
        <v>5.0175614651279474</v>
      </c>
      <c r="H9" s="186">
        <v>0</v>
      </c>
      <c r="I9" s="186">
        <v>0</v>
      </c>
      <c r="J9" s="186">
        <v>2.8739761459979882</v>
      </c>
      <c r="K9" s="183">
        <v>0.27857869151588593</v>
      </c>
      <c r="M9" s="20">
        <v>2014</v>
      </c>
      <c r="N9" s="186">
        <v>1.8107614948532589</v>
      </c>
      <c r="O9" s="186">
        <v>1.114314766063544</v>
      </c>
      <c r="P9" s="183">
        <v>0</v>
      </c>
      <c r="Q9" s="26"/>
      <c r="R9" s="26"/>
      <c r="S9" s="26"/>
    </row>
    <row r="10" spans="1:19">
      <c r="B10" s="20">
        <v>2015</v>
      </c>
      <c r="C10" s="183">
        <v>2.7847784012587198</v>
      </c>
      <c r="D10" s="123"/>
      <c r="E10" s="20">
        <v>2015</v>
      </c>
      <c r="F10" s="186">
        <v>2.9259728859845899</v>
      </c>
      <c r="G10" s="186">
        <v>1.703867779860283</v>
      </c>
      <c r="H10" s="186">
        <v>3.4995625546806646</v>
      </c>
      <c r="I10" s="186">
        <v>2.4639645189109274</v>
      </c>
      <c r="J10" s="186">
        <v>2.8855864954552013</v>
      </c>
      <c r="K10" s="183">
        <v>0.13923892006293601</v>
      </c>
      <c r="M10" s="20">
        <v>2015</v>
      </c>
      <c r="N10" s="186">
        <v>1.9493448808811038</v>
      </c>
      <c r="O10" s="186">
        <v>0.69619460031467995</v>
      </c>
      <c r="P10" s="183">
        <v>0.13923892006293598</v>
      </c>
      <c r="Q10" s="26"/>
      <c r="R10" s="26"/>
      <c r="S10" s="26"/>
    </row>
    <row r="11" spans="1:19">
      <c r="B11" s="21">
        <v>2016</v>
      </c>
      <c r="C11" s="184">
        <v>2.8569796011656479</v>
      </c>
      <c r="D11" s="22"/>
      <c r="E11" s="21">
        <v>2016</v>
      </c>
      <c r="F11" s="187">
        <v>4.0088194026859094</v>
      </c>
      <c r="G11" s="187">
        <v>1.7274140611504578</v>
      </c>
      <c r="H11" s="187">
        <v>0</v>
      </c>
      <c r="I11" s="187">
        <v>2.567064561673726</v>
      </c>
      <c r="J11" s="187">
        <v>0</v>
      </c>
      <c r="K11" s="184">
        <v>0.14284898005828237</v>
      </c>
      <c r="M11" s="21">
        <v>2016</v>
      </c>
      <c r="N11" s="187">
        <v>1.2856408205245415</v>
      </c>
      <c r="O11" s="187">
        <v>1.4284898005828239</v>
      </c>
      <c r="P11" s="184">
        <v>0.14284898005828237</v>
      </c>
    </row>
    <row r="12" spans="1:19">
      <c r="B12" s="22" t="s">
        <v>176</v>
      </c>
      <c r="C12" s="22"/>
    </row>
    <row r="14" spans="1:19" s="24" customFormat="1" ht="12.75" customHeight="1">
      <c r="B14" s="502" t="s">
        <v>427</v>
      </c>
      <c r="C14" s="502"/>
      <c r="D14" s="502"/>
      <c r="E14" s="502"/>
      <c r="F14" s="502"/>
      <c r="G14" s="502"/>
      <c r="H14" s="502"/>
      <c r="I14" s="502"/>
      <c r="J14" s="502"/>
    </row>
    <row r="15" spans="1:19" s="24" customFormat="1" ht="12.75">
      <c r="B15" s="502"/>
      <c r="C15" s="502"/>
      <c r="D15" s="502"/>
      <c r="E15" s="502"/>
      <c r="F15" s="502"/>
      <c r="G15" s="502"/>
      <c r="H15" s="502"/>
      <c r="I15" s="502"/>
      <c r="J15" s="502"/>
    </row>
    <row r="16" spans="1:19" s="24" customFormat="1" ht="13.5" customHeight="1">
      <c r="B16" s="142"/>
      <c r="C16" s="142"/>
      <c r="D16" s="142"/>
      <c r="E16" s="142"/>
    </row>
    <row r="17" spans="2:10" ht="15.75">
      <c r="B17" s="23" t="s">
        <v>1</v>
      </c>
      <c r="C17" s="23"/>
      <c r="D17" s="23"/>
    </row>
    <row r="18" spans="2:10" ht="15" customHeight="1">
      <c r="B18" s="561" t="s">
        <v>442</v>
      </c>
      <c r="C18" s="562"/>
      <c r="D18" s="562"/>
      <c r="E18" s="562"/>
      <c r="F18" s="562"/>
      <c r="G18" s="562"/>
      <c r="H18" s="562"/>
      <c r="I18" s="562"/>
      <c r="J18" s="563"/>
    </row>
    <row r="19" spans="2:10">
      <c r="B19" s="564"/>
      <c r="C19" s="565"/>
      <c r="D19" s="565"/>
      <c r="E19" s="565"/>
      <c r="F19" s="565"/>
      <c r="G19" s="565"/>
      <c r="H19" s="565"/>
      <c r="I19" s="565"/>
      <c r="J19" s="566"/>
    </row>
    <row r="20" spans="2:10">
      <c r="B20" s="564"/>
      <c r="C20" s="565"/>
      <c r="D20" s="565"/>
      <c r="E20" s="565"/>
      <c r="F20" s="565"/>
      <c r="G20" s="565"/>
      <c r="H20" s="565"/>
      <c r="I20" s="565"/>
      <c r="J20" s="566"/>
    </row>
    <row r="21" spans="2:10">
      <c r="B21" s="564"/>
      <c r="C21" s="565"/>
      <c r="D21" s="565"/>
      <c r="E21" s="565"/>
      <c r="F21" s="565"/>
      <c r="G21" s="565"/>
      <c r="H21" s="565"/>
      <c r="I21" s="565"/>
      <c r="J21" s="566"/>
    </row>
    <row r="22" spans="2:10">
      <c r="B22" s="564"/>
      <c r="C22" s="565"/>
      <c r="D22" s="565"/>
      <c r="E22" s="565"/>
      <c r="F22" s="565"/>
      <c r="G22" s="565"/>
      <c r="H22" s="565"/>
      <c r="I22" s="565"/>
      <c r="J22" s="566"/>
    </row>
    <row r="23" spans="2:10">
      <c r="B23" s="564"/>
      <c r="C23" s="565"/>
      <c r="D23" s="565"/>
      <c r="E23" s="565"/>
      <c r="F23" s="565"/>
      <c r="G23" s="565"/>
      <c r="H23" s="565"/>
      <c r="I23" s="565"/>
      <c r="J23" s="566"/>
    </row>
    <row r="24" spans="2:10">
      <c r="B24" s="564"/>
      <c r="C24" s="565"/>
      <c r="D24" s="565"/>
      <c r="E24" s="565"/>
      <c r="F24" s="565"/>
      <c r="G24" s="565"/>
      <c r="H24" s="565"/>
      <c r="I24" s="565"/>
      <c r="J24" s="566"/>
    </row>
    <row r="25" spans="2:10">
      <c r="B25" s="564"/>
      <c r="C25" s="565"/>
      <c r="D25" s="565"/>
      <c r="E25" s="565"/>
      <c r="F25" s="565"/>
      <c r="G25" s="565"/>
      <c r="H25" s="565"/>
      <c r="I25" s="565"/>
      <c r="J25" s="566"/>
    </row>
    <row r="26" spans="2:10">
      <c r="B26" s="567"/>
      <c r="C26" s="568"/>
      <c r="D26" s="568"/>
      <c r="E26" s="568"/>
      <c r="F26" s="568"/>
      <c r="G26" s="568"/>
      <c r="H26" s="568"/>
      <c r="I26" s="568"/>
      <c r="J26" s="569"/>
    </row>
  </sheetData>
  <mergeCells count="8">
    <mergeCell ref="M3:M4"/>
    <mergeCell ref="N3:P3"/>
    <mergeCell ref="B14:J15"/>
    <mergeCell ref="B18:J26"/>
    <mergeCell ref="B3:B4"/>
    <mergeCell ref="C3:C4"/>
    <mergeCell ref="E3:E4"/>
    <mergeCell ref="F3:K3"/>
  </mergeCells>
  <hyperlinks>
    <hyperlink ref="A1" location="Indice!A1" display="Indice!A1" xr:uid="{00000000-0004-0000-3B00-000000000000}"/>
    <hyperlink ref="K1" location="Ficha_RMM!A1" display="ficha técnica" xr:uid="{00000000-0004-0000-3B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tabColor theme="4" tint="0.59999389629810485"/>
  </sheetPr>
  <dimension ref="A1:AD46"/>
  <sheetViews>
    <sheetView workbookViewId="0">
      <selection activeCell="D5" sqref="D5"/>
    </sheetView>
  </sheetViews>
  <sheetFormatPr defaultColWidth="11.42578125" defaultRowHeight="15"/>
  <cols>
    <col min="1" max="1" width="4.42578125" style="2" customWidth="1"/>
    <col min="2" max="2" width="38.42578125" customWidth="1"/>
    <col min="3" max="3" width="90.710937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+RMM!B1</f>
        <v>Razón de mortalidad materna</v>
      </c>
      <c r="D4" s="2"/>
      <c r="E4" s="2"/>
      <c r="F4" s="2"/>
      <c r="G4" s="2"/>
      <c r="H4" s="2"/>
      <c r="I4" s="2"/>
      <c r="J4" s="2"/>
      <c r="K4" s="2"/>
      <c r="L4" s="2"/>
      <c r="M4" s="2"/>
      <c r="N4" s="2"/>
      <c r="O4" s="2"/>
      <c r="P4" s="2"/>
      <c r="Q4" s="2"/>
      <c r="R4" s="2"/>
      <c r="S4" s="2"/>
      <c r="T4" s="2"/>
      <c r="U4" s="2"/>
      <c r="V4" s="2"/>
      <c r="W4" s="2"/>
      <c r="X4" s="2"/>
      <c r="Y4" s="2"/>
      <c r="Z4" s="2"/>
      <c r="AA4" s="2"/>
      <c r="AB4" s="2"/>
      <c r="AC4" s="2"/>
      <c r="AD4" s="2"/>
    </row>
    <row r="5" spans="2:30" ht="199.5" customHeight="1">
      <c r="B5" s="11" t="s">
        <v>4</v>
      </c>
      <c r="C5" s="50" t="s">
        <v>293</v>
      </c>
      <c r="D5" s="2"/>
      <c r="E5" s="2"/>
      <c r="F5" s="2"/>
      <c r="G5" s="2"/>
      <c r="H5" s="2"/>
      <c r="I5" s="2"/>
      <c r="J5" s="2"/>
      <c r="K5" s="2"/>
      <c r="L5" s="2"/>
      <c r="M5" s="2"/>
      <c r="N5" s="2"/>
      <c r="O5" s="2"/>
      <c r="P5" s="2"/>
      <c r="Q5" s="2"/>
      <c r="R5" s="2"/>
      <c r="S5" s="2"/>
      <c r="T5" s="2"/>
      <c r="U5" s="2"/>
      <c r="V5" s="2"/>
      <c r="W5" s="2"/>
      <c r="X5" s="2"/>
      <c r="Y5" s="2"/>
      <c r="Z5" s="2"/>
      <c r="AA5" s="2"/>
      <c r="AB5" s="2"/>
      <c r="AC5" s="2"/>
      <c r="AD5" s="2"/>
    </row>
    <row r="6" spans="2:30" ht="120" customHeight="1">
      <c r="B6" s="11" t="s">
        <v>5</v>
      </c>
      <c r="C6" s="13"/>
      <c r="D6" s="2"/>
      <c r="E6" s="2"/>
      <c r="F6" s="2"/>
      <c r="G6" s="2"/>
      <c r="H6" s="2"/>
      <c r="I6" s="2"/>
      <c r="J6" s="2"/>
      <c r="K6" s="2"/>
      <c r="L6" s="2"/>
      <c r="M6" s="2"/>
      <c r="N6" s="2"/>
      <c r="O6" s="2"/>
      <c r="P6" s="2"/>
      <c r="Q6" s="2"/>
      <c r="R6" s="2"/>
      <c r="S6" s="2"/>
      <c r="T6" s="2"/>
      <c r="U6" s="2"/>
      <c r="V6" s="2"/>
      <c r="W6" s="2"/>
      <c r="X6" s="2"/>
      <c r="Y6" s="2"/>
      <c r="Z6" s="2"/>
      <c r="AA6" s="2"/>
      <c r="AB6" s="2"/>
      <c r="AC6" s="2"/>
      <c r="AD6" s="2"/>
    </row>
    <row r="7" spans="2:30">
      <c r="B7" s="11" t="s">
        <v>6</v>
      </c>
      <c r="C7" s="6" t="s">
        <v>156</v>
      </c>
      <c r="D7" s="2"/>
      <c r="E7" s="2"/>
      <c r="F7" s="2"/>
      <c r="G7" s="2"/>
      <c r="H7" s="2"/>
      <c r="I7" s="2"/>
      <c r="J7" s="2"/>
      <c r="K7" s="2"/>
      <c r="L7" s="2"/>
      <c r="M7" s="2"/>
      <c r="N7" s="2"/>
      <c r="O7" s="2"/>
      <c r="P7" s="2"/>
      <c r="Q7" s="2"/>
      <c r="R7" s="2"/>
      <c r="S7" s="2"/>
      <c r="T7" s="2"/>
      <c r="U7" s="2"/>
      <c r="V7" s="2"/>
      <c r="W7" s="2"/>
      <c r="X7" s="2"/>
      <c r="Y7" s="2"/>
      <c r="Z7" s="2"/>
      <c r="AA7" s="2"/>
      <c r="AB7" s="2"/>
      <c r="AC7" s="2"/>
      <c r="AD7" s="2"/>
    </row>
    <row r="8" spans="2:30">
      <c r="B8" s="11" t="s">
        <v>7</v>
      </c>
      <c r="C8" s="6" t="s">
        <v>234</v>
      </c>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8</v>
      </c>
      <c r="C9" s="6" t="s">
        <v>226</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11" t="s">
        <v>346</v>
      </c>
      <c r="C10" s="6" t="s">
        <v>341</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14" t="s">
        <v>9</v>
      </c>
      <c r="C11" s="15"/>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ht="15" customHeight="1">
      <c r="B12" s="506" t="s">
        <v>10</v>
      </c>
      <c r="C12" s="507"/>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3" t="s">
        <v>11</v>
      </c>
      <c r="C13" s="4" t="s">
        <v>342</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12</v>
      </c>
      <c r="C14" s="6" t="s">
        <v>343</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13</v>
      </c>
      <c r="C15" s="6" t="s">
        <v>18</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5" t="s">
        <v>14</v>
      </c>
      <c r="C16" s="77">
        <v>22809280</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7" t="s">
        <v>15</v>
      </c>
      <c r="C17" s="8" t="s">
        <v>344</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row r="19" spans="2:30" s="2" customFormat="1"/>
    <row r="20" spans="2:30" s="2" customFormat="1"/>
    <row r="21" spans="2:30" s="2" customFormat="1"/>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2:C12"/>
  </mergeCells>
  <hyperlinks>
    <hyperlink ref="C4" location="RMM!A1" display="RMM!A1" xr:uid="{00000000-0004-0000-3C00-000000000000}"/>
    <hyperlink ref="C17" r:id="rId1" xr:uid="{00000000-0004-0000-3C00-000001000000}"/>
  </hyperlinks>
  <pageMargins left="0.7" right="0.7" top="0.75" bottom="0.75" header="0.3" footer="0.3"/>
  <pageSetup paperSize="9" orientation="portrait" horizontalDpi="4294967294" verticalDpi="4294967294"/>
  <drawing r:id="rId2"/>
  <extLst>
    <ext xmlns:mx="http://schemas.microsoft.com/office/mac/excel/2008/main" uri="{64002731-A6B0-56B0-2670-7721B7C09600}">
      <mx:PLV Mode="0" OnePage="0" WScale="0"/>
    </ext>
  </extLst>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tabColor theme="4" tint="0.79998168889431442"/>
  </sheetPr>
  <dimension ref="A1:U26"/>
  <sheetViews>
    <sheetView topLeftCell="A4" workbookViewId="0">
      <selection activeCell="B14" sqref="B14:J15"/>
    </sheetView>
  </sheetViews>
  <sheetFormatPr defaultColWidth="11.42578125" defaultRowHeight="15"/>
  <cols>
    <col min="1" max="1" width="5" style="2" customWidth="1"/>
    <col min="2" max="2" width="12.28515625" style="2" customWidth="1"/>
    <col min="3" max="3" width="17" style="2" customWidth="1"/>
    <col min="4" max="4" width="11" style="2" customWidth="1"/>
    <col min="5" max="5" width="13.42578125" style="2" customWidth="1"/>
    <col min="6" max="6" width="9.28515625" style="2" customWidth="1"/>
    <col min="7" max="7" width="10.7109375" style="2" customWidth="1"/>
    <col min="8" max="8" width="15.85546875" style="2" customWidth="1"/>
    <col min="9" max="9" width="9.28515625" style="2" customWidth="1"/>
    <col min="10" max="10" width="15.28515625" style="2" customWidth="1"/>
    <col min="11" max="11" width="12.42578125" style="2" customWidth="1"/>
    <col min="12" max="12" width="11.42578125" style="2"/>
    <col min="13" max="13" width="8.28515625" style="2" customWidth="1"/>
    <col min="14" max="14" width="14.7109375" style="2" customWidth="1"/>
    <col min="15" max="15" width="21.85546875" style="2" customWidth="1"/>
    <col min="16" max="16" width="14.140625" style="2" customWidth="1"/>
    <col min="17" max="17" width="12.42578125" style="2" customWidth="1"/>
    <col min="18" max="18" width="22.28515625" style="2" customWidth="1"/>
    <col min="19" max="19" width="16.85546875" style="2" customWidth="1"/>
    <col min="20" max="20" width="13.85546875" style="2" customWidth="1"/>
    <col min="21" max="16384" width="11.42578125" style="2"/>
  </cols>
  <sheetData>
    <row r="1" spans="1:21" s="18" customFormat="1" ht="18.75">
      <c r="A1" s="65">
        <v>23</v>
      </c>
      <c r="B1" s="18" t="str">
        <f>+Indice!B37</f>
        <v xml:space="preserve">Tasa de mortalidad en la niñez </v>
      </c>
      <c r="K1" s="64" t="s">
        <v>19</v>
      </c>
    </row>
    <row r="2" spans="1:21" s="18" customFormat="1" ht="18.75">
      <c r="A2" s="65"/>
    </row>
    <row r="3" spans="1:21" s="18" customFormat="1" ht="17.25" customHeight="1">
      <c r="A3" s="17"/>
      <c r="B3" s="541" t="s">
        <v>0</v>
      </c>
      <c r="C3" s="587" t="s">
        <v>240</v>
      </c>
      <c r="E3" s="489" t="s">
        <v>0</v>
      </c>
      <c r="F3" s="583" t="s">
        <v>175</v>
      </c>
      <c r="G3" s="583"/>
      <c r="H3" s="583"/>
      <c r="I3" s="583"/>
      <c r="J3" s="583"/>
      <c r="K3" s="584"/>
      <c r="M3" s="541" t="s">
        <v>0</v>
      </c>
      <c r="N3" s="594" t="s">
        <v>229</v>
      </c>
      <c r="O3" s="594"/>
      <c r="P3" s="594"/>
      <c r="Q3" s="594"/>
      <c r="R3" s="594"/>
      <c r="S3" s="594"/>
      <c r="T3" s="594"/>
      <c r="U3" s="587"/>
    </row>
    <row r="4" spans="1:21" ht="38.25" customHeight="1">
      <c r="B4" s="542"/>
      <c r="C4" s="591"/>
      <c r="D4" s="55"/>
      <c r="E4" s="490"/>
      <c r="F4" s="70" t="s">
        <v>23</v>
      </c>
      <c r="G4" s="132" t="s">
        <v>24</v>
      </c>
      <c r="H4" s="132" t="s">
        <v>25</v>
      </c>
      <c r="I4" s="132" t="s">
        <v>26</v>
      </c>
      <c r="J4" s="132" t="s">
        <v>28</v>
      </c>
      <c r="K4" s="136" t="s">
        <v>27</v>
      </c>
      <c r="M4" s="542"/>
      <c r="N4" s="427" t="s">
        <v>398</v>
      </c>
      <c r="O4" s="427" t="s">
        <v>401</v>
      </c>
      <c r="P4" s="427" t="s">
        <v>232</v>
      </c>
      <c r="Q4" s="427" t="s">
        <v>231</v>
      </c>
      <c r="R4" s="427" t="s">
        <v>399</v>
      </c>
      <c r="S4" s="427" t="s">
        <v>230</v>
      </c>
      <c r="T4" s="427" t="s">
        <v>402</v>
      </c>
      <c r="U4" s="428" t="s">
        <v>233</v>
      </c>
    </row>
    <row r="5" spans="1:21">
      <c r="B5" s="19">
        <v>2010</v>
      </c>
      <c r="C5" s="182">
        <v>11.167197766560447</v>
      </c>
      <c r="D5" s="123"/>
      <c r="E5" s="19">
        <v>2010</v>
      </c>
      <c r="F5" s="429">
        <v>10.738581146744412</v>
      </c>
      <c r="G5" s="429">
        <v>11.323641928079573</v>
      </c>
      <c r="H5" s="429">
        <v>11.196815128141328</v>
      </c>
      <c r="I5" s="429">
        <v>15.913757700205339</v>
      </c>
      <c r="J5" s="429">
        <v>11.909239062304124</v>
      </c>
      <c r="K5" s="430">
        <v>7.9821793205865976</v>
      </c>
      <c r="M5" s="388">
        <v>2010</v>
      </c>
      <c r="N5" s="185">
        <v>2.6515151515151514</v>
      </c>
      <c r="O5" s="185">
        <v>2.5252525252525251</v>
      </c>
      <c r="P5" s="185">
        <v>2.5252525252525251</v>
      </c>
      <c r="Q5" s="185">
        <v>6.4393939393939394</v>
      </c>
      <c r="R5" s="185">
        <v>33.080808080808083</v>
      </c>
      <c r="S5" s="185">
        <v>41.792929292929294</v>
      </c>
      <c r="T5" s="185">
        <v>6.0606060606060606</v>
      </c>
      <c r="U5" s="182">
        <v>4.9242424242424239</v>
      </c>
    </row>
    <row r="6" spans="1:21">
      <c r="B6" s="20">
        <v>2011</v>
      </c>
      <c r="C6" s="183">
        <v>10.427585455832505</v>
      </c>
      <c r="D6" s="123"/>
      <c r="E6" s="20">
        <v>2011</v>
      </c>
      <c r="F6" s="431">
        <v>9.9849867740628646</v>
      </c>
      <c r="G6" s="431">
        <v>10.929880612073315</v>
      </c>
      <c r="H6" s="431">
        <v>10.238907849829351</v>
      </c>
      <c r="I6" s="431">
        <v>10.519604717883327</v>
      </c>
      <c r="J6" s="431">
        <v>12.022806147744175</v>
      </c>
      <c r="K6" s="432">
        <v>10.863182618907809</v>
      </c>
      <c r="M6" s="389">
        <v>2011</v>
      </c>
      <c r="N6" s="186">
        <v>1.6971279373368149</v>
      </c>
      <c r="O6" s="186">
        <v>2.7415143603133161</v>
      </c>
      <c r="P6" s="186">
        <v>1.6971279373368149</v>
      </c>
      <c r="Q6" s="186">
        <v>4.9608355091383807</v>
      </c>
      <c r="R6" s="186">
        <v>34.073107049608353</v>
      </c>
      <c r="S6" s="186">
        <v>42.558746736292427</v>
      </c>
      <c r="T6" s="186">
        <v>6.3968668407310707</v>
      </c>
      <c r="U6" s="183">
        <v>5.8746736292428201</v>
      </c>
    </row>
    <row r="7" spans="1:21">
      <c r="B7" s="20">
        <v>2012</v>
      </c>
      <c r="C7" s="183">
        <v>9.9009900990099009</v>
      </c>
      <c r="D7" s="123"/>
      <c r="E7" s="20">
        <v>2012</v>
      </c>
      <c r="F7" s="431">
        <v>9.6757888656220672</v>
      </c>
      <c r="G7" s="431">
        <v>10.409670920080591</v>
      </c>
      <c r="H7" s="431">
        <v>9.0996168582375478</v>
      </c>
      <c r="I7" s="431">
        <v>10.976594027441486</v>
      </c>
      <c r="J7" s="431">
        <v>10.080645161290322</v>
      </c>
      <c r="K7" s="432">
        <v>10.113960113960115</v>
      </c>
      <c r="M7" s="389">
        <v>2012</v>
      </c>
      <c r="N7" s="186">
        <v>2.2038567493112948</v>
      </c>
      <c r="O7" s="186">
        <v>2.6170798898071626</v>
      </c>
      <c r="P7" s="186">
        <v>1.9283746556473829</v>
      </c>
      <c r="Q7" s="186">
        <v>4.5454545454545459</v>
      </c>
      <c r="R7" s="186">
        <v>35.812672176308538</v>
      </c>
      <c r="S7" s="186">
        <v>41.59779614325069</v>
      </c>
      <c r="T7" s="186">
        <v>3.443526170798898</v>
      </c>
      <c r="U7" s="183">
        <v>7.8512396694214877</v>
      </c>
    </row>
    <row r="8" spans="1:21">
      <c r="B8" s="20">
        <v>2013</v>
      </c>
      <c r="C8" s="183">
        <v>9.8795180722891551</v>
      </c>
      <c r="D8" s="123"/>
      <c r="E8" s="20">
        <v>2013</v>
      </c>
      <c r="F8" s="431">
        <v>9.9142750652254943</v>
      </c>
      <c r="G8" s="431">
        <v>8.4151472650771382</v>
      </c>
      <c r="H8" s="431">
        <v>9.9273607748184016</v>
      </c>
      <c r="I8" s="431">
        <v>10.184027157405753</v>
      </c>
      <c r="J8" s="431">
        <v>12.198127156234598</v>
      </c>
      <c r="K8" s="432">
        <v>7.8425569695176094</v>
      </c>
      <c r="M8" s="389">
        <v>2013</v>
      </c>
      <c r="N8" s="186">
        <v>2.2955523672883791</v>
      </c>
      <c r="O8" s="186">
        <v>3.0129124820659969</v>
      </c>
      <c r="P8" s="186">
        <v>2.1520803443328553</v>
      </c>
      <c r="Q8" s="186">
        <v>6.1692969870875176</v>
      </c>
      <c r="R8" s="186">
        <v>31.850789096126253</v>
      </c>
      <c r="S8" s="186">
        <v>44.619799139167867</v>
      </c>
      <c r="T8" s="186">
        <v>4.4476327116212344</v>
      </c>
      <c r="U8" s="183">
        <v>5.4519368723098998</v>
      </c>
    </row>
    <row r="9" spans="1:21">
      <c r="B9" s="20">
        <v>2014</v>
      </c>
      <c r="C9" s="183">
        <v>9.457746576964329</v>
      </c>
      <c r="D9" s="123"/>
      <c r="E9" s="20">
        <v>2014</v>
      </c>
      <c r="F9" s="431">
        <v>9.3634799705087239</v>
      </c>
      <c r="G9" s="431">
        <v>7.0245860511791269</v>
      </c>
      <c r="H9" s="431">
        <v>11.444921316165951</v>
      </c>
      <c r="I9" s="431">
        <v>11.73512154233026</v>
      </c>
      <c r="J9" s="431">
        <v>9.9925056207844118</v>
      </c>
      <c r="K9" s="432">
        <v>8.3345308233941644</v>
      </c>
      <c r="M9" s="389">
        <v>2014</v>
      </c>
      <c r="N9" s="186">
        <v>2.9455081001472752</v>
      </c>
      <c r="O9" s="186">
        <v>2.6509572901325478</v>
      </c>
      <c r="P9" s="186">
        <v>2.6509572901325478</v>
      </c>
      <c r="Q9" s="186">
        <v>6.1855670103092786</v>
      </c>
      <c r="R9" s="186">
        <v>34.90427098674521</v>
      </c>
      <c r="S9" s="186">
        <v>40.206185567010309</v>
      </c>
      <c r="T9" s="186">
        <v>5.5964653902798238</v>
      </c>
      <c r="U9" s="183">
        <v>4.8600883652430049</v>
      </c>
    </row>
    <row r="10" spans="1:21">
      <c r="B10" s="20">
        <v>2015</v>
      </c>
      <c r="C10" s="183">
        <v>8.8834431000153167</v>
      </c>
      <c r="D10" s="123"/>
      <c r="E10" s="20">
        <v>2015</v>
      </c>
      <c r="F10" s="431">
        <v>8.2902565102896713</v>
      </c>
      <c r="G10" s="431">
        <v>8.1785653433293586</v>
      </c>
      <c r="H10" s="431">
        <v>9.5808383233532926</v>
      </c>
      <c r="I10" s="431">
        <v>9.623797025371827</v>
      </c>
      <c r="J10" s="431">
        <v>11.827029690772452</v>
      </c>
      <c r="K10" s="432">
        <v>8.512480161592844</v>
      </c>
      <c r="M10" s="389">
        <v>2015</v>
      </c>
      <c r="N10" s="186">
        <v>1.4106583072100314</v>
      </c>
      <c r="O10" s="186">
        <v>3.6050156739811912</v>
      </c>
      <c r="P10" s="186">
        <v>2.6645768025078369</v>
      </c>
      <c r="Q10" s="186">
        <v>6.8965517241379306</v>
      </c>
      <c r="R10" s="186">
        <v>31.347962382445143</v>
      </c>
      <c r="S10" s="186">
        <v>44.98432601880878</v>
      </c>
      <c r="T10" s="186">
        <v>4.7021943573667713</v>
      </c>
      <c r="U10" s="183">
        <v>4.3887147335423196</v>
      </c>
    </row>
    <row r="11" spans="1:21">
      <c r="B11" s="21">
        <v>2016</v>
      </c>
      <c r="C11" s="184">
        <v>9.3423232958116689</v>
      </c>
      <c r="D11" s="22"/>
      <c r="E11" s="21">
        <v>2016</v>
      </c>
      <c r="F11" s="433">
        <v>8.6690719583082778</v>
      </c>
      <c r="G11" s="433">
        <v>9.3280359302124722</v>
      </c>
      <c r="H11" s="433">
        <v>9.896210475500844</v>
      </c>
      <c r="I11" s="433">
        <v>9.7985846488840505</v>
      </c>
      <c r="J11" s="433">
        <v>12.065203439866513</v>
      </c>
      <c r="K11" s="434">
        <v>9.4779819189268011</v>
      </c>
      <c r="M11" s="390">
        <v>2016</v>
      </c>
      <c r="N11" s="187">
        <v>3.2110091743119269</v>
      </c>
      <c r="O11" s="187">
        <v>2.1406727828746175</v>
      </c>
      <c r="P11" s="187">
        <v>1.5290519877675841</v>
      </c>
      <c r="Q11" s="187">
        <v>8.5626911314984699</v>
      </c>
      <c r="R11" s="187">
        <v>31.804281345565748</v>
      </c>
      <c r="S11" s="187">
        <v>41.284403669724774</v>
      </c>
      <c r="T11" s="187">
        <v>5.5045871559633035</v>
      </c>
      <c r="U11" s="184">
        <v>5.9633027522935782</v>
      </c>
    </row>
    <row r="12" spans="1:21">
      <c r="B12" s="22" t="s">
        <v>176</v>
      </c>
      <c r="C12" s="22"/>
      <c r="M12" s="397"/>
      <c r="N12" s="397"/>
      <c r="O12" s="397"/>
      <c r="P12" s="397"/>
      <c r="Q12" s="397"/>
      <c r="R12" s="397"/>
      <c r="S12" s="397"/>
      <c r="T12" s="397"/>
      <c r="U12" s="397"/>
    </row>
    <row r="14" spans="1:21" s="24" customFormat="1" ht="12.75" customHeight="1">
      <c r="B14" s="502" t="s">
        <v>427</v>
      </c>
      <c r="C14" s="502"/>
      <c r="D14" s="502"/>
      <c r="E14" s="502"/>
      <c r="F14" s="502"/>
      <c r="G14" s="502"/>
      <c r="H14" s="502"/>
      <c r="I14" s="502"/>
      <c r="J14" s="502"/>
    </row>
    <row r="15" spans="1:21" s="24" customFormat="1" ht="12.75">
      <c r="B15" s="502"/>
      <c r="C15" s="502"/>
      <c r="D15" s="502"/>
      <c r="E15" s="502"/>
      <c r="F15" s="502"/>
      <c r="G15" s="502"/>
      <c r="H15" s="502"/>
      <c r="I15" s="502"/>
      <c r="J15" s="502"/>
    </row>
    <row r="16" spans="1:21" s="24" customFormat="1" ht="13.5" customHeight="1">
      <c r="B16" s="142"/>
      <c r="C16" s="142"/>
      <c r="D16" s="142"/>
      <c r="E16" s="142"/>
    </row>
    <row r="17" spans="2:10" ht="15.75">
      <c r="B17" s="23" t="s">
        <v>1</v>
      </c>
      <c r="C17" s="23"/>
      <c r="D17" s="23"/>
    </row>
    <row r="18" spans="2:10" ht="35.25" customHeight="1">
      <c r="B18" s="517" t="s">
        <v>403</v>
      </c>
      <c r="C18" s="494"/>
      <c r="D18" s="494"/>
      <c r="E18" s="494"/>
      <c r="F18" s="494"/>
      <c r="G18" s="494"/>
      <c r="H18" s="494"/>
      <c r="I18" s="494"/>
      <c r="J18" s="495"/>
    </row>
    <row r="19" spans="2:10" ht="35.25" customHeight="1">
      <c r="B19" s="496"/>
      <c r="C19" s="497"/>
      <c r="D19" s="497"/>
      <c r="E19" s="497"/>
      <c r="F19" s="497"/>
      <c r="G19" s="497"/>
      <c r="H19" s="497"/>
      <c r="I19" s="497"/>
      <c r="J19" s="498"/>
    </row>
    <row r="20" spans="2:10" ht="35.25" customHeight="1">
      <c r="B20" s="496"/>
      <c r="C20" s="497"/>
      <c r="D20" s="497"/>
      <c r="E20" s="497"/>
      <c r="F20" s="497"/>
      <c r="G20" s="497"/>
      <c r="H20" s="497"/>
      <c r="I20" s="497"/>
      <c r="J20" s="498"/>
    </row>
    <row r="21" spans="2:10" ht="35.25" customHeight="1">
      <c r="B21" s="496"/>
      <c r="C21" s="497"/>
      <c r="D21" s="497"/>
      <c r="E21" s="497"/>
      <c r="F21" s="497"/>
      <c r="G21" s="497"/>
      <c r="H21" s="497"/>
      <c r="I21" s="497"/>
      <c r="J21" s="498"/>
    </row>
    <row r="22" spans="2:10" ht="35.25" customHeight="1">
      <c r="B22" s="496"/>
      <c r="C22" s="497"/>
      <c r="D22" s="497"/>
      <c r="E22" s="497"/>
      <c r="F22" s="497"/>
      <c r="G22" s="497"/>
      <c r="H22" s="497"/>
      <c r="I22" s="497"/>
      <c r="J22" s="498"/>
    </row>
    <row r="23" spans="2:10" ht="35.25" customHeight="1">
      <c r="B23" s="496"/>
      <c r="C23" s="497"/>
      <c r="D23" s="497"/>
      <c r="E23" s="497"/>
      <c r="F23" s="497"/>
      <c r="G23" s="497"/>
      <c r="H23" s="497"/>
      <c r="I23" s="497"/>
      <c r="J23" s="498"/>
    </row>
    <row r="24" spans="2:10" ht="35.25" customHeight="1">
      <c r="B24" s="496"/>
      <c r="C24" s="497"/>
      <c r="D24" s="497"/>
      <c r="E24" s="497"/>
      <c r="F24" s="497"/>
      <c r="G24" s="497"/>
      <c r="H24" s="497"/>
      <c r="I24" s="497"/>
      <c r="J24" s="498"/>
    </row>
    <row r="25" spans="2:10" ht="35.25" customHeight="1">
      <c r="B25" s="496"/>
      <c r="C25" s="497"/>
      <c r="D25" s="497"/>
      <c r="E25" s="497"/>
      <c r="F25" s="497"/>
      <c r="G25" s="497"/>
      <c r="H25" s="497"/>
      <c r="I25" s="497"/>
      <c r="J25" s="498"/>
    </row>
    <row r="26" spans="2:10" ht="35.25" customHeight="1">
      <c r="B26" s="499"/>
      <c r="C26" s="500"/>
      <c r="D26" s="500"/>
      <c r="E26" s="500"/>
      <c r="F26" s="500"/>
      <c r="G26" s="500"/>
      <c r="H26" s="500"/>
      <c r="I26" s="500"/>
      <c r="J26" s="501"/>
    </row>
  </sheetData>
  <mergeCells count="8">
    <mergeCell ref="N3:U3"/>
    <mergeCell ref="M3:M4"/>
    <mergeCell ref="B14:J15"/>
    <mergeCell ref="B18:J26"/>
    <mergeCell ref="B3:B4"/>
    <mergeCell ref="C3:C4"/>
    <mergeCell ref="E3:E4"/>
    <mergeCell ref="F3:K3"/>
  </mergeCells>
  <hyperlinks>
    <hyperlink ref="A1" location="Indice!A1" display="Indice!A1" xr:uid="{00000000-0004-0000-3D00-000000000000}"/>
    <hyperlink ref="K1" location="Ficha_TMN!A1" display="ficha técnica" xr:uid="{00000000-0004-0000-3D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tabColor theme="4" tint="0.59999389629810485"/>
  </sheetPr>
  <dimension ref="A1:AD46"/>
  <sheetViews>
    <sheetView workbookViewId="0">
      <selection activeCell="C13" sqref="C13:C17"/>
    </sheetView>
  </sheetViews>
  <sheetFormatPr defaultColWidth="11.42578125" defaultRowHeight="15"/>
  <cols>
    <col min="1" max="1" width="4.42578125" style="2" customWidth="1"/>
    <col min="2" max="2" width="39.7109375" customWidth="1"/>
    <col min="3" max="3" width="90.710937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+TMN!B1</f>
        <v xml:space="preserve">Tasa de mortalidad en la niñez </v>
      </c>
      <c r="D4" s="2"/>
      <c r="E4" s="2"/>
      <c r="F4" s="2"/>
      <c r="G4" s="2"/>
      <c r="H4" s="2"/>
      <c r="I4" s="2"/>
      <c r="J4" s="2"/>
      <c r="K4" s="2"/>
      <c r="L4" s="2"/>
      <c r="M4" s="2"/>
      <c r="N4" s="2"/>
      <c r="O4" s="2"/>
      <c r="P4" s="2"/>
      <c r="Q4" s="2"/>
      <c r="R4" s="2"/>
      <c r="S4" s="2"/>
      <c r="T4" s="2"/>
      <c r="U4" s="2"/>
      <c r="V4" s="2"/>
      <c r="W4" s="2"/>
      <c r="X4" s="2"/>
      <c r="Y4" s="2"/>
      <c r="Z4" s="2"/>
      <c r="AA4" s="2"/>
      <c r="AB4" s="2"/>
      <c r="AC4" s="2"/>
      <c r="AD4" s="2"/>
    </row>
    <row r="5" spans="2:30" ht="94.5" customHeight="1">
      <c r="B5" s="11" t="s">
        <v>4</v>
      </c>
      <c r="C5" s="50" t="s">
        <v>242</v>
      </c>
      <c r="D5" s="2"/>
      <c r="E5" s="2"/>
      <c r="F5" s="2"/>
      <c r="G5" s="2"/>
      <c r="H5" s="2"/>
      <c r="I5" s="2"/>
      <c r="J5" s="2"/>
      <c r="K5" s="2"/>
      <c r="L5" s="2"/>
      <c r="M5" s="2"/>
      <c r="N5" s="2"/>
      <c r="O5" s="2"/>
      <c r="P5" s="2"/>
      <c r="Q5" s="2"/>
      <c r="R5" s="2"/>
      <c r="S5" s="2"/>
      <c r="T5" s="2"/>
      <c r="U5" s="2"/>
      <c r="V5" s="2"/>
      <c r="W5" s="2"/>
      <c r="X5" s="2"/>
      <c r="Y5" s="2"/>
      <c r="Z5" s="2"/>
      <c r="AA5" s="2"/>
      <c r="AB5" s="2"/>
      <c r="AC5" s="2"/>
      <c r="AD5" s="2"/>
    </row>
    <row r="6" spans="2:30" ht="120" customHeight="1">
      <c r="B6" s="11" t="s">
        <v>5</v>
      </c>
      <c r="C6" s="13"/>
      <c r="D6" s="2"/>
      <c r="E6" s="2"/>
      <c r="F6" s="2"/>
      <c r="G6" s="2"/>
      <c r="H6" s="2"/>
      <c r="I6" s="2"/>
      <c r="J6" s="2"/>
      <c r="K6" s="2"/>
      <c r="L6" s="2"/>
      <c r="M6" s="2"/>
      <c r="N6" s="2"/>
      <c r="O6" s="2"/>
      <c r="P6" s="2"/>
      <c r="Q6" s="2"/>
      <c r="R6" s="2"/>
      <c r="S6" s="2"/>
      <c r="T6" s="2"/>
      <c r="U6" s="2"/>
      <c r="V6" s="2"/>
      <c r="W6" s="2"/>
      <c r="X6" s="2"/>
      <c r="Y6" s="2"/>
      <c r="Z6" s="2"/>
      <c r="AA6" s="2"/>
      <c r="AB6" s="2"/>
      <c r="AC6" s="2"/>
      <c r="AD6" s="2"/>
    </row>
    <row r="7" spans="2:30">
      <c r="B7" s="11" t="s">
        <v>6</v>
      </c>
      <c r="C7" s="6" t="s">
        <v>156</v>
      </c>
      <c r="D7" s="2"/>
      <c r="E7" s="2"/>
      <c r="F7" s="2"/>
      <c r="G7" s="2"/>
      <c r="H7" s="2"/>
      <c r="I7" s="2"/>
      <c r="J7" s="2"/>
      <c r="K7" s="2"/>
      <c r="L7" s="2"/>
      <c r="M7" s="2"/>
      <c r="N7" s="2"/>
      <c r="O7" s="2"/>
      <c r="P7" s="2"/>
      <c r="Q7" s="2"/>
      <c r="R7" s="2"/>
      <c r="S7" s="2"/>
      <c r="T7" s="2"/>
      <c r="U7" s="2"/>
      <c r="V7" s="2"/>
      <c r="W7" s="2"/>
      <c r="X7" s="2"/>
      <c r="Y7" s="2"/>
      <c r="Z7" s="2"/>
      <c r="AA7" s="2"/>
      <c r="AB7" s="2"/>
      <c r="AC7" s="2"/>
      <c r="AD7" s="2"/>
    </row>
    <row r="8" spans="2:30">
      <c r="B8" s="11" t="s">
        <v>7</v>
      </c>
      <c r="C8" s="6" t="s">
        <v>243</v>
      </c>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8</v>
      </c>
      <c r="C9" s="6" t="s">
        <v>226</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11" t="s">
        <v>354</v>
      </c>
      <c r="C10" s="6" t="s">
        <v>341</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14" t="s">
        <v>9</v>
      </c>
      <c r="C11" s="15"/>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ht="15" customHeight="1">
      <c r="B12" s="506" t="s">
        <v>10</v>
      </c>
      <c r="C12" s="507"/>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3" t="s">
        <v>11</v>
      </c>
      <c r="C13" s="4" t="s">
        <v>342</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12</v>
      </c>
      <c r="C14" s="6" t="s">
        <v>343</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13</v>
      </c>
      <c r="C15" s="6" t="s">
        <v>18</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5" t="s">
        <v>14</v>
      </c>
      <c r="C16" s="77">
        <v>22809280</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7" t="s">
        <v>15</v>
      </c>
      <c r="C17" s="8" t="s">
        <v>344</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row r="19" spans="2:30" s="2" customFormat="1"/>
    <row r="20" spans="2:30" s="2" customFormat="1"/>
    <row r="21" spans="2:30" s="2" customFormat="1"/>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2:C12"/>
  </mergeCells>
  <hyperlinks>
    <hyperlink ref="C4" location="TMN!A1" display="TMN!A1" xr:uid="{00000000-0004-0000-3E00-000000000000}"/>
    <hyperlink ref="C17" r:id="rId1" xr:uid="{00000000-0004-0000-3E00-000001000000}"/>
  </hyperlinks>
  <pageMargins left="0.7" right="0.7" top="0.75" bottom="0.75" header="0.3" footer="0.3"/>
  <pageSetup paperSize="9" orientation="portrait" horizontalDpi="0" verticalDpi="0"/>
  <drawing r:id="rId2"/>
  <extLst>
    <ext xmlns:mx="http://schemas.microsoft.com/office/mac/excel/2008/main" uri="{64002731-A6B0-56B0-2670-7721B7C09600}">
      <mx:PLV Mode="0" OnePage="0" WScale="0"/>
    </ext>
  </extLst>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tabColor rgb="FFFFFF00"/>
  </sheetPr>
  <dimension ref="A1:L30"/>
  <sheetViews>
    <sheetView workbookViewId="0"/>
  </sheetViews>
  <sheetFormatPr defaultColWidth="10.85546875" defaultRowHeight="15"/>
  <cols>
    <col min="1" max="1" width="5" style="372" customWidth="1"/>
    <col min="2" max="2" width="12.28515625" style="372" customWidth="1"/>
    <col min="3" max="3" width="17" style="372" customWidth="1"/>
    <col min="4" max="4" width="11" style="372" customWidth="1"/>
    <col min="5" max="5" width="13.42578125" style="372" customWidth="1"/>
    <col min="6" max="6" width="9.28515625" style="372" customWidth="1"/>
    <col min="7" max="7" width="10.7109375" style="372" customWidth="1"/>
    <col min="8" max="8" width="15.85546875" style="372" customWidth="1"/>
    <col min="9" max="9" width="9.28515625" style="372" customWidth="1"/>
    <col min="10" max="10" width="15.28515625" style="372" customWidth="1"/>
    <col min="11" max="11" width="12.42578125" style="372" customWidth="1"/>
    <col min="12" max="16384" width="10.85546875" style="372"/>
  </cols>
  <sheetData>
    <row r="1" spans="1:12" s="387" customFormat="1" ht="18.75">
      <c r="A1" s="402">
        <v>25</v>
      </c>
      <c r="B1" s="387" t="str">
        <f>+[4]Indice!B38</f>
        <v>Porcentaje de mujeres en edad fértil que usan anticonceptivos modernos o cuyas parejas lo usan</v>
      </c>
      <c r="K1" s="401" t="s">
        <v>19</v>
      </c>
    </row>
    <row r="2" spans="1:12" s="387" customFormat="1" ht="18.75">
      <c r="A2" s="402"/>
    </row>
    <row r="3" spans="1:12" s="387" customFormat="1" ht="17.25" customHeight="1">
      <c r="A3" s="386"/>
      <c r="B3" s="541" t="s">
        <v>0</v>
      </c>
      <c r="C3" s="587" t="s">
        <v>40</v>
      </c>
      <c r="E3" s="489" t="s">
        <v>0</v>
      </c>
      <c r="F3" s="583" t="s">
        <v>175</v>
      </c>
      <c r="G3" s="583"/>
      <c r="H3" s="583"/>
      <c r="I3" s="583"/>
      <c r="J3" s="583"/>
      <c r="K3" s="584"/>
    </row>
    <row r="4" spans="1:12" ht="13.5" customHeight="1">
      <c r="B4" s="542"/>
      <c r="C4" s="591"/>
      <c r="D4" s="350"/>
      <c r="E4" s="490"/>
      <c r="F4" s="449" t="s">
        <v>23</v>
      </c>
      <c r="G4" s="450" t="s">
        <v>24</v>
      </c>
      <c r="H4" s="450" t="s">
        <v>25</v>
      </c>
      <c r="I4" s="450" t="s">
        <v>26</v>
      </c>
      <c r="J4" s="450" t="s">
        <v>28</v>
      </c>
      <c r="K4" s="451" t="s">
        <v>27</v>
      </c>
    </row>
    <row r="5" spans="1:12">
      <c r="B5" s="435">
        <v>2010</v>
      </c>
      <c r="C5" s="436">
        <v>59.121061359867333</v>
      </c>
      <c r="D5" s="462">
        <f>(C10-C5)/C5*100</f>
        <v>2.2693136742197155</v>
      </c>
      <c r="E5" s="435">
        <v>2010</v>
      </c>
      <c r="F5" s="437">
        <v>59.431524547803619</v>
      </c>
      <c r="G5" s="437">
        <v>43.478260869565219</v>
      </c>
      <c r="H5" s="437">
        <v>54.411764705882348</v>
      </c>
      <c r="I5" s="437">
        <v>56.17977528089888</v>
      </c>
      <c r="J5" s="437">
        <v>58.558558558558559</v>
      </c>
      <c r="K5" s="436">
        <v>68.644067796610159</v>
      </c>
      <c r="L5" s="440"/>
    </row>
    <row r="6" spans="1:12">
      <c r="B6" s="389">
        <v>2011</v>
      </c>
      <c r="C6" s="183"/>
      <c r="D6" s="406"/>
      <c r="E6" s="389">
        <v>2011</v>
      </c>
      <c r="F6" s="407"/>
      <c r="G6" s="407"/>
      <c r="H6" s="407"/>
      <c r="I6" s="398"/>
      <c r="J6" s="398"/>
      <c r="K6" s="394"/>
    </row>
    <row r="7" spans="1:12">
      <c r="B7" s="389">
        <v>2012</v>
      </c>
      <c r="C7" s="183"/>
      <c r="D7" s="406"/>
      <c r="E7" s="389">
        <v>2012</v>
      </c>
      <c r="F7" s="407"/>
      <c r="G7" s="407"/>
      <c r="H7" s="407"/>
      <c r="I7" s="398"/>
      <c r="J7" s="398"/>
      <c r="K7" s="394"/>
    </row>
    <row r="8" spans="1:12">
      <c r="B8" s="389">
        <v>2013</v>
      </c>
      <c r="C8" s="183"/>
      <c r="D8" s="406"/>
      <c r="E8" s="389">
        <v>2013</v>
      </c>
      <c r="F8" s="407"/>
      <c r="G8" s="407"/>
      <c r="H8" s="407"/>
      <c r="I8" s="398"/>
      <c r="J8" s="398"/>
      <c r="K8" s="394"/>
    </row>
    <row r="9" spans="1:12">
      <c r="B9" s="389">
        <v>2014</v>
      </c>
      <c r="C9" s="183"/>
      <c r="D9" s="406"/>
      <c r="E9" s="389">
        <v>2014</v>
      </c>
      <c r="F9" s="407"/>
      <c r="G9" s="407"/>
      <c r="H9" s="407"/>
      <c r="I9" s="398"/>
      <c r="J9" s="398"/>
      <c r="K9" s="394"/>
    </row>
    <row r="10" spans="1:12">
      <c r="B10" s="200">
        <v>2015</v>
      </c>
      <c r="C10" s="203">
        <v>60.462703689650631</v>
      </c>
      <c r="D10" s="406"/>
      <c r="E10" s="200">
        <v>2015</v>
      </c>
      <c r="F10" s="202">
        <v>58.397724351617597</v>
      </c>
      <c r="G10" s="202">
        <v>65.208229773934079</v>
      </c>
      <c r="H10" s="202">
        <v>59.260715045453964</v>
      </c>
      <c r="I10" s="202">
        <v>60.18054262581186</v>
      </c>
      <c r="J10" s="202">
        <v>71.71324596116844</v>
      </c>
      <c r="K10" s="203">
        <v>62.140569996839503</v>
      </c>
    </row>
    <row r="11" spans="1:12">
      <c r="B11" s="390">
        <v>2016</v>
      </c>
      <c r="C11" s="409"/>
      <c r="D11" s="391"/>
      <c r="E11" s="390">
        <v>2016</v>
      </c>
      <c r="F11" s="438"/>
      <c r="G11" s="438"/>
      <c r="H11" s="438"/>
      <c r="I11" s="438"/>
      <c r="J11" s="438"/>
      <c r="K11" s="439"/>
    </row>
    <row r="12" spans="1:12">
      <c r="B12" s="391" t="s">
        <v>176</v>
      </c>
      <c r="C12" s="391"/>
    </row>
    <row r="14" spans="1:12" s="393" customFormat="1" ht="12.75" customHeight="1">
      <c r="B14" s="502" t="s">
        <v>427</v>
      </c>
      <c r="C14" s="502"/>
      <c r="D14" s="502"/>
      <c r="E14" s="502"/>
      <c r="F14" s="502"/>
      <c r="G14" s="502"/>
      <c r="H14" s="502"/>
      <c r="I14" s="502"/>
      <c r="J14" s="502"/>
    </row>
    <row r="15" spans="1:12" s="393" customFormat="1" ht="12.75">
      <c r="B15" s="502"/>
      <c r="C15" s="502"/>
      <c r="D15" s="502"/>
      <c r="E15" s="502"/>
      <c r="F15" s="502"/>
      <c r="G15" s="502"/>
      <c r="H15" s="502"/>
      <c r="I15" s="502"/>
      <c r="J15" s="502"/>
    </row>
    <row r="16" spans="1:12" s="393" customFormat="1" ht="13.5" customHeight="1">
      <c r="B16" s="452"/>
      <c r="C16" s="452"/>
      <c r="D16" s="452"/>
      <c r="E16" s="452"/>
    </row>
    <row r="17" spans="2:10" ht="15.75">
      <c r="B17" s="392" t="s">
        <v>1</v>
      </c>
      <c r="C17" s="392"/>
      <c r="D17" s="392"/>
    </row>
    <row r="18" spans="2:10" ht="15" customHeight="1">
      <c r="B18" s="517" t="s">
        <v>443</v>
      </c>
      <c r="C18" s="494"/>
      <c r="D18" s="494"/>
      <c r="E18" s="494"/>
      <c r="F18" s="494"/>
      <c r="G18" s="494"/>
      <c r="H18" s="494"/>
      <c r="I18" s="494"/>
      <c r="J18" s="495"/>
    </row>
    <row r="19" spans="2:10">
      <c r="B19" s="496"/>
      <c r="C19" s="497"/>
      <c r="D19" s="497"/>
      <c r="E19" s="497"/>
      <c r="F19" s="497"/>
      <c r="G19" s="497"/>
      <c r="H19" s="497"/>
      <c r="I19" s="497"/>
      <c r="J19" s="498"/>
    </row>
    <row r="20" spans="2:10">
      <c r="B20" s="496"/>
      <c r="C20" s="497"/>
      <c r="D20" s="497"/>
      <c r="E20" s="497"/>
      <c r="F20" s="497"/>
      <c r="G20" s="497"/>
      <c r="H20" s="497"/>
      <c r="I20" s="497"/>
      <c r="J20" s="498"/>
    </row>
    <row r="21" spans="2:10">
      <c r="B21" s="496"/>
      <c r="C21" s="497"/>
      <c r="D21" s="497"/>
      <c r="E21" s="497"/>
      <c r="F21" s="497"/>
      <c r="G21" s="497"/>
      <c r="H21" s="497"/>
      <c r="I21" s="497"/>
      <c r="J21" s="498"/>
    </row>
    <row r="22" spans="2:10">
      <c r="B22" s="496"/>
      <c r="C22" s="497"/>
      <c r="D22" s="497"/>
      <c r="E22" s="497"/>
      <c r="F22" s="497"/>
      <c r="G22" s="497"/>
      <c r="H22" s="497"/>
      <c r="I22" s="497"/>
      <c r="J22" s="498"/>
    </row>
    <row r="23" spans="2:10">
      <c r="B23" s="496"/>
      <c r="C23" s="497"/>
      <c r="D23" s="497"/>
      <c r="E23" s="497"/>
      <c r="F23" s="497"/>
      <c r="G23" s="497"/>
      <c r="H23" s="497"/>
      <c r="I23" s="497"/>
      <c r="J23" s="498"/>
    </row>
    <row r="24" spans="2:10">
      <c r="B24" s="496"/>
      <c r="C24" s="497"/>
      <c r="D24" s="497"/>
      <c r="E24" s="497"/>
      <c r="F24" s="497"/>
      <c r="G24" s="497"/>
      <c r="H24" s="497"/>
      <c r="I24" s="497"/>
      <c r="J24" s="498"/>
    </row>
    <row r="25" spans="2:10">
      <c r="B25" s="496"/>
      <c r="C25" s="497"/>
      <c r="D25" s="497"/>
      <c r="E25" s="497"/>
      <c r="F25" s="497"/>
      <c r="G25" s="497"/>
      <c r="H25" s="497"/>
      <c r="I25" s="497"/>
      <c r="J25" s="498"/>
    </row>
    <row r="26" spans="2:10">
      <c r="B26" s="499"/>
      <c r="C26" s="500"/>
      <c r="D26" s="500"/>
      <c r="E26" s="500"/>
      <c r="F26" s="500"/>
      <c r="G26" s="500"/>
      <c r="H26" s="500"/>
      <c r="I26" s="500"/>
      <c r="J26" s="501"/>
    </row>
    <row r="29" spans="2:10">
      <c r="C29" s="226"/>
      <c r="D29" s="226"/>
      <c r="E29" s="226"/>
      <c r="F29" s="226"/>
      <c r="G29" s="226"/>
      <c r="H29" s="226"/>
    </row>
    <row r="30" spans="2:10">
      <c r="C30" s="226"/>
      <c r="D30" s="226"/>
      <c r="E30" s="226"/>
      <c r="F30" s="226"/>
      <c r="G30" s="226"/>
      <c r="H30" s="226"/>
    </row>
  </sheetData>
  <mergeCells count="6">
    <mergeCell ref="B14:J15"/>
    <mergeCell ref="B18:J26"/>
    <mergeCell ref="B3:B4"/>
    <mergeCell ref="C3:C4"/>
    <mergeCell ref="E3:E4"/>
    <mergeCell ref="F3:K3"/>
  </mergeCells>
  <hyperlinks>
    <hyperlink ref="A1" location="Indice!A1" display="Indice!A1" xr:uid="{00000000-0004-0000-3F00-000000000000}"/>
    <hyperlink ref="K1" location="'Ficha_MEF que usan anticoncepti'!A1" display="ficha técnica" xr:uid="{00000000-0004-0000-3F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tabColor theme="4" tint="0.59999389629810485"/>
  </sheetPr>
  <dimension ref="A1:AD46"/>
  <sheetViews>
    <sheetView topLeftCell="B1" workbookViewId="0">
      <selection activeCell="E6" sqref="E6"/>
    </sheetView>
  </sheetViews>
  <sheetFormatPr defaultColWidth="10.85546875" defaultRowHeight="15"/>
  <cols>
    <col min="1" max="1" width="4.42578125" style="372" customWidth="1"/>
    <col min="2" max="2" width="38.28515625" style="371" customWidth="1"/>
    <col min="3" max="3" width="90.7109375" style="371" customWidth="1"/>
    <col min="4" max="16384" width="10.85546875" style="371"/>
  </cols>
  <sheetData>
    <row r="1" spans="2:30">
      <c r="D1" s="372"/>
      <c r="E1" s="372"/>
      <c r="F1" s="372"/>
      <c r="G1" s="372"/>
      <c r="H1" s="372"/>
      <c r="I1" s="372"/>
      <c r="J1" s="372"/>
      <c r="K1" s="372"/>
      <c r="L1" s="372"/>
      <c r="M1" s="372"/>
      <c r="N1" s="372"/>
      <c r="O1" s="372"/>
      <c r="P1" s="372"/>
      <c r="Q1" s="372"/>
      <c r="R1" s="372"/>
      <c r="S1" s="372"/>
      <c r="T1" s="372"/>
      <c r="U1" s="372"/>
      <c r="V1" s="372"/>
      <c r="W1" s="372"/>
      <c r="X1" s="372"/>
      <c r="Y1" s="372"/>
      <c r="Z1" s="372"/>
      <c r="AA1" s="372"/>
      <c r="AB1" s="372"/>
      <c r="AC1" s="372"/>
      <c r="AD1" s="372"/>
    </row>
    <row r="2" spans="2:30">
      <c r="B2" s="505" t="s">
        <v>2</v>
      </c>
      <c r="C2" s="505"/>
      <c r="D2" s="385"/>
      <c r="E2" s="372"/>
      <c r="F2" s="372"/>
      <c r="G2" s="372"/>
      <c r="H2" s="372"/>
      <c r="I2" s="372"/>
      <c r="J2" s="372"/>
      <c r="K2" s="372"/>
      <c r="L2" s="372"/>
      <c r="M2" s="372"/>
      <c r="N2" s="372"/>
      <c r="O2" s="372"/>
      <c r="P2" s="372"/>
      <c r="Q2" s="372"/>
      <c r="R2" s="372"/>
      <c r="S2" s="372"/>
      <c r="T2" s="372"/>
      <c r="U2" s="372"/>
      <c r="V2" s="372"/>
      <c r="W2" s="372"/>
      <c r="X2" s="372"/>
      <c r="Y2" s="372"/>
      <c r="Z2" s="372"/>
      <c r="AA2" s="372"/>
      <c r="AB2" s="372"/>
      <c r="AC2" s="372"/>
      <c r="AD2" s="372"/>
    </row>
    <row r="3" spans="2:30" ht="9.75" customHeight="1">
      <c r="B3" s="379"/>
      <c r="C3" s="380"/>
      <c r="D3" s="372"/>
      <c r="E3" s="372"/>
      <c r="F3" s="372"/>
      <c r="G3" s="372"/>
      <c r="H3" s="372"/>
      <c r="I3" s="372"/>
      <c r="J3" s="372"/>
      <c r="K3" s="372"/>
      <c r="L3" s="372"/>
      <c r="M3" s="372"/>
      <c r="N3" s="372"/>
      <c r="O3" s="372"/>
      <c r="P3" s="372"/>
      <c r="Q3" s="372"/>
      <c r="R3" s="372"/>
      <c r="S3" s="372"/>
      <c r="T3" s="372"/>
      <c r="U3" s="372"/>
      <c r="V3" s="372"/>
      <c r="W3" s="372"/>
      <c r="X3" s="372"/>
      <c r="Y3" s="372"/>
      <c r="Z3" s="372"/>
      <c r="AA3" s="372"/>
      <c r="AB3" s="372"/>
      <c r="AC3" s="372"/>
      <c r="AD3" s="372"/>
    </row>
    <row r="4" spans="2:30" ht="20.25" customHeight="1">
      <c r="B4" s="381" t="s">
        <v>3</v>
      </c>
      <c r="C4" s="400" t="str">
        <f>+'[4]MEF que usan anticonceptivos'!B1</f>
        <v>Porcentaje de mujeres en edad fértil que usan anticonceptivos modernos o cuyas parejas lo usan</v>
      </c>
      <c r="D4" s="372"/>
      <c r="E4" s="372"/>
      <c r="F4" s="372"/>
      <c r="G4" s="372"/>
      <c r="H4" s="372"/>
      <c r="I4" s="372"/>
      <c r="J4" s="372"/>
      <c r="K4" s="372"/>
      <c r="L4" s="372"/>
      <c r="M4" s="372"/>
      <c r="N4" s="372"/>
      <c r="O4" s="372"/>
      <c r="P4" s="372"/>
      <c r="Q4" s="372"/>
      <c r="R4" s="372"/>
      <c r="S4" s="372"/>
      <c r="T4" s="372"/>
      <c r="U4" s="372"/>
      <c r="V4" s="372"/>
      <c r="W4" s="372"/>
      <c r="X4" s="372"/>
      <c r="Y4" s="372"/>
      <c r="Z4" s="372"/>
      <c r="AA4" s="372"/>
      <c r="AB4" s="372"/>
      <c r="AC4" s="372"/>
      <c r="AD4" s="372"/>
    </row>
    <row r="5" spans="2:30" ht="119.25" customHeight="1">
      <c r="B5" s="381" t="s">
        <v>4</v>
      </c>
      <c r="C5" s="399" t="s">
        <v>444</v>
      </c>
      <c r="D5" s="372"/>
      <c r="E5" s="372"/>
      <c r="F5" s="372"/>
      <c r="G5" s="372"/>
      <c r="H5" s="372"/>
      <c r="I5" s="372"/>
      <c r="J5" s="372"/>
      <c r="K5" s="372"/>
      <c r="L5" s="372"/>
      <c r="M5" s="372"/>
      <c r="N5" s="372"/>
      <c r="O5" s="372"/>
      <c r="P5" s="372"/>
      <c r="Q5" s="372"/>
      <c r="R5" s="372"/>
      <c r="S5" s="372"/>
      <c r="T5" s="372"/>
      <c r="U5" s="372"/>
      <c r="V5" s="372"/>
      <c r="W5" s="372"/>
      <c r="X5" s="372"/>
      <c r="Y5" s="372"/>
      <c r="Z5" s="372"/>
      <c r="AA5" s="372"/>
      <c r="AB5" s="372"/>
      <c r="AC5" s="372"/>
      <c r="AD5" s="372"/>
    </row>
    <row r="6" spans="2:30" ht="120" customHeight="1">
      <c r="B6" s="381" t="s">
        <v>5</v>
      </c>
      <c r="C6" s="13"/>
      <c r="D6" s="372"/>
      <c r="E6" s="372"/>
      <c r="F6" s="372"/>
      <c r="G6" s="372"/>
      <c r="H6" s="372"/>
      <c r="I6" s="372"/>
      <c r="J6" s="372"/>
      <c r="K6" s="372"/>
      <c r="L6" s="372"/>
      <c r="M6" s="372"/>
      <c r="N6" s="372"/>
      <c r="O6" s="372"/>
      <c r="P6" s="372"/>
      <c r="Q6" s="372"/>
      <c r="R6" s="372"/>
      <c r="S6" s="372"/>
      <c r="T6" s="372"/>
      <c r="U6" s="372"/>
      <c r="V6" s="372"/>
      <c r="W6" s="372"/>
      <c r="X6" s="372"/>
      <c r="Y6" s="372"/>
      <c r="Z6" s="372"/>
      <c r="AA6" s="372"/>
      <c r="AB6" s="372"/>
      <c r="AC6" s="372"/>
      <c r="AD6" s="372"/>
    </row>
    <row r="7" spans="2:30">
      <c r="B7" s="381" t="s">
        <v>6</v>
      </c>
      <c r="C7" s="376" t="s">
        <v>244</v>
      </c>
      <c r="D7" s="372"/>
      <c r="E7" s="372"/>
      <c r="F7" s="372"/>
      <c r="G7" s="372"/>
      <c r="H7" s="372"/>
      <c r="I7" s="372"/>
      <c r="J7" s="372"/>
      <c r="K7" s="372"/>
      <c r="L7" s="372"/>
      <c r="M7" s="372"/>
      <c r="N7" s="372"/>
      <c r="O7" s="372"/>
      <c r="P7" s="372"/>
      <c r="Q7" s="372"/>
      <c r="R7" s="372"/>
      <c r="S7" s="372"/>
      <c r="T7" s="372"/>
      <c r="U7" s="372"/>
      <c r="V7" s="372"/>
      <c r="W7" s="372"/>
      <c r="X7" s="372"/>
      <c r="Y7" s="372"/>
      <c r="Z7" s="372"/>
      <c r="AA7" s="372"/>
      <c r="AB7" s="372"/>
      <c r="AC7" s="372"/>
      <c r="AD7" s="372"/>
    </row>
    <row r="8" spans="2:30">
      <c r="B8" s="381" t="s">
        <v>7</v>
      </c>
      <c r="C8" s="376" t="s">
        <v>245</v>
      </c>
      <c r="D8" s="372"/>
      <c r="E8" s="372"/>
      <c r="F8" s="372"/>
      <c r="G8" s="372"/>
      <c r="H8" s="372"/>
      <c r="I8" s="372"/>
      <c r="J8" s="372"/>
      <c r="K8" s="372"/>
      <c r="L8" s="372"/>
      <c r="M8" s="372"/>
      <c r="N8" s="372"/>
      <c r="O8" s="372"/>
      <c r="P8" s="372"/>
      <c r="Q8" s="372"/>
      <c r="R8" s="372"/>
      <c r="S8" s="372"/>
      <c r="T8" s="372"/>
      <c r="U8" s="372"/>
      <c r="V8" s="372"/>
      <c r="W8" s="372"/>
      <c r="X8" s="372"/>
      <c r="Y8" s="372"/>
      <c r="Z8" s="372"/>
      <c r="AA8" s="372"/>
      <c r="AB8" s="372"/>
      <c r="AC8" s="372"/>
      <c r="AD8" s="372"/>
    </row>
    <row r="9" spans="2:30">
      <c r="B9" s="381" t="s">
        <v>8</v>
      </c>
      <c r="C9" s="376" t="s">
        <v>246</v>
      </c>
      <c r="D9" s="372"/>
      <c r="E9" s="372"/>
      <c r="F9" s="372"/>
      <c r="G9" s="372"/>
      <c r="H9" s="372"/>
      <c r="I9" s="372"/>
      <c r="J9" s="372"/>
      <c r="K9" s="372"/>
      <c r="L9" s="372"/>
      <c r="M9" s="372"/>
      <c r="N9" s="372"/>
      <c r="O9" s="372"/>
      <c r="P9" s="372"/>
      <c r="Q9" s="372"/>
      <c r="R9" s="372"/>
      <c r="S9" s="372"/>
      <c r="T9" s="372"/>
      <c r="U9" s="372"/>
      <c r="V9" s="372"/>
      <c r="W9" s="372"/>
      <c r="X9" s="372"/>
      <c r="Y9" s="372"/>
      <c r="Z9" s="372"/>
      <c r="AA9" s="372"/>
      <c r="AB9" s="372"/>
      <c r="AC9" s="372"/>
      <c r="AD9" s="372"/>
    </row>
    <row r="10" spans="2:30">
      <c r="B10" s="381" t="s">
        <v>354</v>
      </c>
      <c r="C10" s="376" t="s">
        <v>355</v>
      </c>
      <c r="D10" s="372"/>
      <c r="E10" s="372"/>
      <c r="F10" s="372"/>
      <c r="G10" s="372"/>
      <c r="H10" s="372"/>
      <c r="I10" s="372"/>
      <c r="J10" s="372"/>
      <c r="K10" s="372"/>
      <c r="L10" s="372"/>
      <c r="M10" s="372"/>
      <c r="N10" s="372"/>
      <c r="O10" s="372"/>
      <c r="P10" s="372"/>
      <c r="Q10" s="372"/>
      <c r="R10" s="372"/>
      <c r="S10" s="372"/>
      <c r="T10" s="372"/>
      <c r="U10" s="372"/>
      <c r="V10" s="372"/>
      <c r="W10" s="372"/>
      <c r="X10" s="372"/>
      <c r="Y10" s="372"/>
      <c r="Z10" s="372"/>
      <c r="AA10" s="372"/>
      <c r="AB10" s="372"/>
      <c r="AC10" s="372"/>
      <c r="AD10" s="372"/>
    </row>
    <row r="11" spans="2:30">
      <c r="B11" s="383" t="s">
        <v>9</v>
      </c>
      <c r="C11" s="384"/>
      <c r="D11" s="372"/>
      <c r="E11" s="372"/>
      <c r="F11" s="372"/>
      <c r="G11" s="372"/>
      <c r="H11" s="372"/>
      <c r="I11" s="372"/>
      <c r="J11" s="372"/>
      <c r="K11" s="372"/>
      <c r="L11" s="372"/>
      <c r="M11" s="372"/>
      <c r="N11" s="372"/>
      <c r="O11" s="372"/>
      <c r="P11" s="372"/>
      <c r="Q11" s="372"/>
      <c r="R11" s="372"/>
      <c r="S11" s="372"/>
      <c r="T11" s="372"/>
      <c r="U11" s="372"/>
      <c r="V11" s="372"/>
      <c r="W11" s="372"/>
      <c r="X11" s="372"/>
      <c r="Y11" s="372"/>
      <c r="Z11" s="372"/>
      <c r="AA11" s="372"/>
      <c r="AB11" s="372"/>
      <c r="AC11" s="372"/>
      <c r="AD11" s="372"/>
    </row>
    <row r="12" spans="2:30" ht="15" customHeight="1">
      <c r="B12" s="506" t="s">
        <v>356</v>
      </c>
      <c r="C12" s="507"/>
      <c r="D12" s="372"/>
      <c r="E12" s="372"/>
      <c r="F12" s="372"/>
      <c r="G12" s="372"/>
      <c r="H12" s="372"/>
      <c r="I12" s="372"/>
      <c r="J12" s="372"/>
      <c r="K12" s="372"/>
      <c r="L12" s="372"/>
      <c r="M12" s="372"/>
      <c r="N12" s="372"/>
      <c r="O12" s="372"/>
      <c r="P12" s="372"/>
      <c r="Q12" s="372"/>
      <c r="R12" s="372"/>
      <c r="S12" s="372"/>
      <c r="T12" s="372"/>
      <c r="U12" s="372"/>
      <c r="V12" s="372"/>
      <c r="W12" s="372"/>
      <c r="X12" s="372"/>
      <c r="Y12" s="372"/>
      <c r="Z12" s="372"/>
      <c r="AA12" s="372"/>
      <c r="AB12" s="372"/>
      <c r="AC12" s="372"/>
      <c r="AD12" s="372"/>
    </row>
    <row r="13" spans="2:30">
      <c r="B13" s="373" t="s">
        <v>11</v>
      </c>
      <c r="C13" s="374" t="s">
        <v>17</v>
      </c>
      <c r="D13" s="372"/>
      <c r="E13" s="372"/>
      <c r="F13" s="372"/>
      <c r="G13" s="372"/>
      <c r="H13" s="372"/>
      <c r="I13" s="372"/>
      <c r="J13" s="372"/>
      <c r="K13" s="372"/>
      <c r="L13" s="372"/>
      <c r="M13" s="372"/>
      <c r="N13" s="372"/>
      <c r="O13" s="372"/>
      <c r="P13" s="372"/>
      <c r="Q13" s="372"/>
      <c r="R13" s="372"/>
      <c r="S13" s="372"/>
      <c r="T13" s="372"/>
      <c r="U13" s="372"/>
      <c r="V13" s="372"/>
      <c r="W13" s="372"/>
      <c r="X13" s="372"/>
      <c r="Y13" s="372"/>
      <c r="Z13" s="372"/>
      <c r="AA13" s="372"/>
      <c r="AB13" s="372"/>
      <c r="AC13" s="372"/>
      <c r="AD13" s="372"/>
    </row>
    <row r="14" spans="2:30">
      <c r="B14" s="375" t="s">
        <v>12</v>
      </c>
      <c r="C14" s="376" t="s">
        <v>104</v>
      </c>
      <c r="D14" s="372"/>
      <c r="E14" s="372"/>
      <c r="F14" s="372"/>
      <c r="G14" s="372"/>
      <c r="H14" s="372"/>
      <c r="I14" s="372"/>
      <c r="J14" s="372"/>
      <c r="K14" s="372"/>
      <c r="L14" s="372"/>
      <c r="M14" s="372"/>
      <c r="N14" s="372"/>
      <c r="O14" s="372"/>
      <c r="P14" s="372"/>
      <c r="Q14" s="372"/>
      <c r="R14" s="372"/>
      <c r="S14" s="372"/>
      <c r="T14" s="372"/>
      <c r="U14" s="372"/>
      <c r="V14" s="372"/>
      <c r="W14" s="372"/>
      <c r="X14" s="372"/>
      <c r="Y14" s="372"/>
      <c r="Z14" s="372"/>
      <c r="AA14" s="372"/>
      <c r="AB14" s="372"/>
      <c r="AC14" s="372"/>
      <c r="AD14" s="372"/>
    </row>
    <row r="15" spans="2:30">
      <c r="B15" s="375" t="s">
        <v>13</v>
      </c>
      <c r="C15" s="376" t="s">
        <v>18</v>
      </c>
      <c r="D15" s="372"/>
      <c r="E15" s="372"/>
      <c r="F15" s="372"/>
      <c r="G15" s="372"/>
      <c r="H15" s="372"/>
      <c r="I15" s="372"/>
      <c r="J15" s="372"/>
      <c r="K15" s="372"/>
      <c r="L15" s="372"/>
      <c r="M15" s="372"/>
      <c r="N15" s="372"/>
      <c r="O15" s="372"/>
      <c r="P15" s="372"/>
      <c r="Q15" s="372"/>
      <c r="R15" s="372"/>
      <c r="S15" s="372"/>
      <c r="T15" s="372"/>
      <c r="U15" s="372"/>
      <c r="V15" s="372"/>
      <c r="W15" s="372"/>
      <c r="X15" s="372"/>
      <c r="Y15" s="372"/>
      <c r="Z15" s="372"/>
      <c r="AA15" s="372"/>
      <c r="AB15" s="372"/>
      <c r="AC15" s="372"/>
      <c r="AD15" s="372"/>
    </row>
    <row r="16" spans="2:30">
      <c r="B16" s="375" t="s">
        <v>14</v>
      </c>
      <c r="C16" s="404">
        <v>22809280</v>
      </c>
      <c r="D16" s="372"/>
      <c r="E16" s="372"/>
      <c r="F16" s="372"/>
      <c r="G16" s="372"/>
      <c r="H16" s="372"/>
      <c r="I16" s="372"/>
      <c r="J16" s="372"/>
      <c r="K16" s="372"/>
      <c r="L16" s="372"/>
      <c r="M16" s="372"/>
      <c r="N16" s="372"/>
      <c r="O16" s="372"/>
      <c r="P16" s="372"/>
      <c r="Q16" s="372"/>
      <c r="R16" s="372"/>
      <c r="S16" s="372"/>
      <c r="T16" s="372"/>
      <c r="U16" s="372"/>
      <c r="V16" s="372"/>
      <c r="W16" s="372"/>
      <c r="X16" s="372"/>
      <c r="Y16" s="372"/>
      <c r="Z16" s="372"/>
      <c r="AA16" s="372"/>
      <c r="AB16" s="372"/>
      <c r="AC16" s="372"/>
      <c r="AD16" s="372"/>
    </row>
    <row r="17" spans="2:30">
      <c r="B17" s="377" t="s">
        <v>15</v>
      </c>
      <c r="C17" s="378" t="s">
        <v>105</v>
      </c>
      <c r="D17" s="372"/>
      <c r="E17" s="372"/>
      <c r="F17" s="372"/>
      <c r="G17" s="372"/>
      <c r="H17" s="372"/>
      <c r="I17" s="372"/>
      <c r="J17" s="372"/>
      <c r="K17" s="372"/>
      <c r="L17" s="372"/>
      <c r="M17" s="372"/>
      <c r="N17" s="372"/>
      <c r="O17" s="372"/>
      <c r="P17" s="372"/>
      <c r="Q17" s="372"/>
      <c r="R17" s="372"/>
      <c r="S17" s="372"/>
      <c r="T17" s="372"/>
      <c r="U17" s="372"/>
      <c r="V17" s="372"/>
      <c r="W17" s="372"/>
      <c r="X17" s="372"/>
      <c r="Y17" s="372"/>
      <c r="Z17" s="372"/>
      <c r="AA17" s="372"/>
      <c r="AB17" s="372"/>
      <c r="AC17" s="372"/>
      <c r="AD17" s="372"/>
    </row>
    <row r="18" spans="2:30" s="372" customFormat="1"/>
    <row r="19" spans="2:30" s="372" customFormat="1"/>
    <row r="20" spans="2:30" s="372" customFormat="1"/>
    <row r="21" spans="2:30" s="372" customFormat="1"/>
    <row r="22" spans="2:30" s="372" customFormat="1"/>
    <row r="23" spans="2:30" s="372" customFormat="1"/>
    <row r="24" spans="2:30" s="372" customFormat="1"/>
    <row r="25" spans="2:30" s="372" customFormat="1"/>
    <row r="26" spans="2:30" s="372" customFormat="1"/>
    <row r="27" spans="2:30" s="372" customFormat="1"/>
    <row r="28" spans="2:30" s="372" customFormat="1"/>
    <row r="29" spans="2:30" s="372" customFormat="1"/>
    <row r="30" spans="2:30" s="372" customFormat="1"/>
    <row r="31" spans="2:30" s="372" customFormat="1"/>
    <row r="32" spans="2:30" s="372" customFormat="1"/>
    <row r="33" spans="4:30" s="372" customFormat="1"/>
    <row r="34" spans="4:30" s="372" customFormat="1"/>
    <row r="35" spans="4:30" s="372" customFormat="1"/>
    <row r="36" spans="4:30" s="372" customFormat="1"/>
    <row r="37" spans="4:30" s="372" customFormat="1"/>
    <row r="38" spans="4:30" s="372" customFormat="1"/>
    <row r="39" spans="4:30" s="372" customFormat="1"/>
    <row r="40" spans="4:30" s="372" customFormat="1"/>
    <row r="41" spans="4:30" s="372" customFormat="1"/>
    <row r="42" spans="4:30" s="372" customFormat="1"/>
    <row r="43" spans="4:30">
      <c r="D43" s="372"/>
      <c r="E43" s="372"/>
      <c r="F43" s="372"/>
      <c r="G43" s="372"/>
      <c r="H43" s="372"/>
      <c r="I43" s="372"/>
      <c r="J43" s="372"/>
      <c r="K43" s="372"/>
      <c r="L43" s="372"/>
      <c r="M43" s="372"/>
      <c r="N43" s="372"/>
      <c r="O43" s="372"/>
      <c r="P43" s="372"/>
      <c r="Q43" s="372"/>
      <c r="R43" s="372"/>
      <c r="S43" s="372"/>
      <c r="T43" s="372"/>
      <c r="U43" s="372"/>
      <c r="V43" s="372"/>
      <c r="W43" s="372"/>
      <c r="X43" s="372"/>
      <c r="Y43" s="372"/>
      <c r="Z43" s="372"/>
      <c r="AA43" s="372"/>
      <c r="AB43" s="372"/>
      <c r="AC43" s="372"/>
      <c r="AD43" s="372"/>
    </row>
    <row r="44" spans="4:30">
      <c r="D44" s="372"/>
      <c r="E44" s="372"/>
      <c r="F44" s="372"/>
      <c r="G44" s="372"/>
      <c r="H44" s="372"/>
      <c r="I44" s="372"/>
      <c r="J44" s="372"/>
      <c r="K44" s="372"/>
      <c r="L44" s="372"/>
      <c r="M44" s="372"/>
      <c r="N44" s="372"/>
      <c r="O44" s="372"/>
      <c r="P44" s="372"/>
      <c r="Q44" s="372"/>
      <c r="R44" s="372"/>
      <c r="S44" s="372"/>
      <c r="T44" s="372"/>
      <c r="U44" s="372"/>
      <c r="V44" s="372"/>
      <c r="W44" s="372"/>
      <c r="X44" s="372"/>
      <c r="Y44" s="372"/>
      <c r="Z44" s="372"/>
      <c r="AA44" s="372"/>
      <c r="AB44" s="372"/>
      <c r="AC44" s="372"/>
      <c r="AD44" s="372"/>
    </row>
    <row r="45" spans="4:30">
      <c r="D45" s="372"/>
      <c r="E45" s="372"/>
      <c r="F45" s="372"/>
      <c r="G45" s="372"/>
      <c r="H45" s="372"/>
      <c r="I45" s="372"/>
      <c r="J45" s="372"/>
      <c r="K45" s="372"/>
      <c r="L45" s="372"/>
      <c r="M45" s="372"/>
      <c r="N45" s="372"/>
      <c r="O45" s="372"/>
      <c r="P45" s="372"/>
      <c r="Q45" s="372"/>
      <c r="R45" s="372"/>
      <c r="S45" s="372"/>
      <c r="T45" s="372"/>
      <c r="U45" s="372"/>
      <c r="V45" s="372"/>
      <c r="W45" s="372"/>
      <c r="X45" s="372"/>
      <c r="Y45" s="372"/>
      <c r="Z45" s="372"/>
      <c r="AA45" s="372"/>
      <c r="AB45" s="372"/>
      <c r="AC45" s="372"/>
      <c r="AD45" s="372"/>
    </row>
    <row r="46" spans="4:30">
      <c r="D46" s="372"/>
      <c r="E46" s="372"/>
      <c r="F46" s="372"/>
      <c r="G46" s="372"/>
      <c r="H46" s="372"/>
      <c r="I46" s="372"/>
      <c r="J46" s="372"/>
      <c r="K46" s="372"/>
      <c r="L46" s="372"/>
      <c r="M46" s="372"/>
      <c r="N46" s="372"/>
      <c r="O46" s="372"/>
      <c r="P46" s="372"/>
      <c r="Q46" s="372"/>
      <c r="R46" s="372"/>
      <c r="S46" s="372"/>
      <c r="T46" s="372"/>
      <c r="U46" s="372"/>
      <c r="V46" s="372"/>
      <c r="W46" s="372"/>
      <c r="X46" s="372"/>
      <c r="Y46" s="372"/>
      <c r="Z46" s="372"/>
      <c r="AA46" s="372"/>
      <c r="AB46" s="372"/>
      <c r="AC46" s="372"/>
      <c r="AD46" s="372"/>
    </row>
  </sheetData>
  <mergeCells count="2">
    <mergeCell ref="B2:C2"/>
    <mergeCell ref="B12:C12"/>
  </mergeCells>
  <hyperlinks>
    <hyperlink ref="C4" location="'MEF que usan anticonceptivos'!A1" display="'MEF que usan anticonceptivos'!A1" xr:uid="{00000000-0004-0000-4000-000000000000}"/>
  </hyperlinks>
  <pageMargins left="0.7" right="0.7" top="0.75" bottom="0.75" header="0.3" footer="0.3"/>
  <pageSetup paperSize="9" orientation="portrait" horizontalDpi="0" verticalDpi="0"/>
  <drawing r:id="rId1"/>
  <extLst>
    <ext xmlns:mx="http://schemas.microsoft.com/office/mac/excel/2008/main" uri="{64002731-A6B0-56B0-2670-7721B7C09600}">
      <mx:PLV Mode="0" OnePage="0" WScale="0"/>
    </ext>
  </extLst>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tabColor theme="4" tint="0.79998168889431442"/>
  </sheetPr>
  <dimension ref="A1:Y27"/>
  <sheetViews>
    <sheetView workbookViewId="0">
      <selection activeCell="B15" sqref="B15:N16"/>
    </sheetView>
  </sheetViews>
  <sheetFormatPr defaultColWidth="11.42578125" defaultRowHeight="15"/>
  <cols>
    <col min="1" max="1" width="5" style="2" customWidth="1"/>
    <col min="2" max="2" width="12.28515625" style="2" customWidth="1"/>
    <col min="3" max="3" width="14" style="2" customWidth="1"/>
    <col min="4" max="4" width="16.42578125" style="2" customWidth="1"/>
    <col min="5" max="5" width="17" style="2" customWidth="1"/>
    <col min="6" max="6" width="11" style="2" customWidth="1"/>
    <col min="7" max="7" width="8.42578125" style="2" customWidth="1"/>
    <col min="8" max="8" width="13.42578125" style="2" customWidth="1"/>
    <col min="9" max="9" width="15.42578125" style="2" customWidth="1"/>
    <col min="10" max="10" width="10.42578125" style="2" customWidth="1"/>
    <col min="11" max="11" width="13.42578125" style="2" customWidth="1"/>
    <col min="12" max="12" width="12.28515625" style="2" customWidth="1"/>
    <col min="13" max="13" width="10.7109375" style="2" customWidth="1"/>
    <col min="14" max="14" width="13.42578125" style="2" customWidth="1"/>
    <col min="15" max="15" width="15.140625" style="2" customWidth="1"/>
    <col min="16" max="16" width="12" style="2" customWidth="1"/>
    <col min="17" max="17" width="14.140625" style="2" customWidth="1"/>
    <col min="18" max="18" width="13" style="2" customWidth="1"/>
    <col min="19" max="19" width="9.28515625" style="2" customWidth="1"/>
    <col min="20" max="20" width="13.42578125" style="2" customWidth="1"/>
    <col min="21" max="21" width="13.140625" style="2" customWidth="1"/>
    <col min="22" max="22" width="11.42578125" style="2" customWidth="1"/>
    <col min="23" max="23" width="12.42578125" style="2" customWidth="1"/>
    <col min="24" max="24" width="13.7109375" style="2" customWidth="1"/>
    <col min="25" max="25" width="10.7109375" style="2" customWidth="1"/>
    <col min="26" max="16384" width="11.42578125" style="2"/>
  </cols>
  <sheetData>
    <row r="1" spans="1:25" s="18" customFormat="1" ht="18.75">
      <c r="A1" s="65">
        <v>26</v>
      </c>
      <c r="B1" s="18" t="str">
        <f>+Indice!B39</f>
        <v>Distribución porcentual de las defunciones por carga de la enfermedad</v>
      </c>
      <c r="K1" s="64" t="s">
        <v>19</v>
      </c>
    </row>
    <row r="2" spans="1:25" s="18" customFormat="1" ht="18.75">
      <c r="A2" s="65"/>
      <c r="K2" s="64"/>
    </row>
    <row r="3" spans="1:25" s="18" customFormat="1" ht="18.75">
      <c r="A3" s="65"/>
      <c r="G3" s="541" t="s">
        <v>0</v>
      </c>
      <c r="H3" s="583" t="s">
        <v>175</v>
      </c>
      <c r="I3" s="583"/>
      <c r="J3" s="583"/>
      <c r="K3" s="583"/>
      <c r="L3" s="583"/>
      <c r="M3" s="583"/>
      <c r="N3" s="583"/>
      <c r="O3" s="583"/>
      <c r="P3" s="583"/>
      <c r="Q3" s="583"/>
      <c r="R3" s="583"/>
      <c r="S3" s="583"/>
      <c r="T3" s="583"/>
      <c r="U3" s="583"/>
      <c r="V3" s="583"/>
      <c r="W3" s="583"/>
      <c r="X3" s="583"/>
      <c r="Y3" s="584"/>
    </row>
    <row r="4" spans="1:25" s="18" customFormat="1" ht="17.25" customHeight="1">
      <c r="A4" s="17"/>
      <c r="B4" s="541" t="s">
        <v>0</v>
      </c>
      <c r="C4" s="583" t="s">
        <v>446</v>
      </c>
      <c r="D4" s="583"/>
      <c r="E4" s="584"/>
      <c r="G4" s="595"/>
      <c r="H4" s="572" t="s">
        <v>251</v>
      </c>
      <c r="I4" s="572"/>
      <c r="J4" s="573"/>
      <c r="K4" s="596" t="s">
        <v>24</v>
      </c>
      <c r="L4" s="571"/>
      <c r="M4" s="597"/>
      <c r="N4" s="596" t="s">
        <v>25</v>
      </c>
      <c r="O4" s="571"/>
      <c r="P4" s="597"/>
      <c r="Q4" s="596" t="s">
        <v>26</v>
      </c>
      <c r="R4" s="571"/>
      <c r="S4" s="597"/>
      <c r="T4" s="596" t="s">
        <v>28</v>
      </c>
      <c r="U4" s="571"/>
      <c r="V4" s="597"/>
      <c r="W4" s="572" t="s">
        <v>27</v>
      </c>
      <c r="X4" s="572"/>
      <c r="Y4" s="573"/>
    </row>
    <row r="5" spans="1:25" ht="30" customHeight="1">
      <c r="B5" s="542"/>
      <c r="C5" s="146" t="s">
        <v>250</v>
      </c>
      <c r="D5" s="146" t="s">
        <v>248</v>
      </c>
      <c r="E5" s="147" t="s">
        <v>249</v>
      </c>
      <c r="F5" s="55"/>
      <c r="G5" s="542"/>
      <c r="H5" s="408" t="s">
        <v>250</v>
      </c>
      <c r="I5" s="403" t="s">
        <v>248</v>
      </c>
      <c r="J5" s="411" t="s">
        <v>249</v>
      </c>
      <c r="K5" s="442" t="s">
        <v>250</v>
      </c>
      <c r="L5" s="403" t="s">
        <v>248</v>
      </c>
      <c r="M5" s="411" t="s">
        <v>249</v>
      </c>
      <c r="N5" s="442" t="s">
        <v>250</v>
      </c>
      <c r="O5" s="403" t="s">
        <v>248</v>
      </c>
      <c r="P5" s="411" t="s">
        <v>249</v>
      </c>
      <c r="Q5" s="442" t="s">
        <v>250</v>
      </c>
      <c r="R5" s="403" t="s">
        <v>248</v>
      </c>
      <c r="S5" s="411" t="s">
        <v>249</v>
      </c>
      <c r="T5" s="442" t="s">
        <v>250</v>
      </c>
      <c r="U5" s="403" t="s">
        <v>248</v>
      </c>
      <c r="V5" s="411" t="s">
        <v>249</v>
      </c>
      <c r="W5" s="138" t="s">
        <v>250</v>
      </c>
      <c r="X5" s="70" t="s">
        <v>248</v>
      </c>
      <c r="Y5" s="148" t="s">
        <v>249</v>
      </c>
    </row>
    <row r="6" spans="1:25">
      <c r="B6" s="19">
        <v>2010</v>
      </c>
      <c r="C6" s="185">
        <v>7.0874397148249111</v>
      </c>
      <c r="D6" s="185">
        <v>80.200251625078636</v>
      </c>
      <c r="E6" s="182">
        <v>12.712308660096456</v>
      </c>
      <c r="F6" s="123"/>
      <c r="G6" s="19">
        <v>2010</v>
      </c>
      <c r="H6" s="185">
        <v>6.92</v>
      </c>
      <c r="I6" s="185">
        <v>82.016000000000005</v>
      </c>
      <c r="J6" s="182">
        <v>11.064</v>
      </c>
      <c r="K6" s="443">
        <v>6.220657276995305</v>
      </c>
      <c r="L6" s="185">
        <v>79.10798122065728</v>
      </c>
      <c r="M6" s="182">
        <v>14.671361502347418</v>
      </c>
      <c r="N6" s="443">
        <v>6.6725197541703256</v>
      </c>
      <c r="O6" s="185">
        <v>77.348551360842848</v>
      </c>
      <c r="P6" s="182">
        <v>15.978928884986832</v>
      </c>
      <c r="Q6" s="443">
        <v>7.9858657243816262</v>
      </c>
      <c r="R6" s="185">
        <v>77.03180212014135</v>
      </c>
      <c r="S6" s="182">
        <v>14.982332155477032</v>
      </c>
      <c r="T6" s="443">
        <v>8.6035737921906019</v>
      </c>
      <c r="U6" s="185">
        <v>72.799470549305099</v>
      </c>
      <c r="V6" s="182">
        <v>18.596955658504303</v>
      </c>
      <c r="W6" s="185">
        <v>7.6827757125154896</v>
      </c>
      <c r="X6" s="185">
        <v>77.819083023543982</v>
      </c>
      <c r="Y6" s="182">
        <v>14.49814126394052</v>
      </c>
    </row>
    <row r="7" spans="1:25">
      <c r="B7" s="20">
        <v>2011</v>
      </c>
      <c r="C7" s="186">
        <v>6.8092350250026596</v>
      </c>
      <c r="D7" s="186">
        <v>80.311735290988409</v>
      </c>
      <c r="E7" s="183">
        <v>12.879029684008936</v>
      </c>
      <c r="F7" s="123"/>
      <c r="G7" s="20">
        <v>2011</v>
      </c>
      <c r="H7" s="186">
        <v>6.7864914967357137</v>
      </c>
      <c r="I7" s="186">
        <v>82.34061416942049</v>
      </c>
      <c r="J7" s="183">
        <v>10.872894333843798</v>
      </c>
      <c r="K7" s="444">
        <v>6.5217391304347823</v>
      </c>
      <c r="L7" s="186">
        <v>79.6875</v>
      </c>
      <c r="M7" s="183">
        <v>13.790760869565217</v>
      </c>
      <c r="N7" s="444">
        <v>6.3653136531365311</v>
      </c>
      <c r="O7" s="186">
        <v>76.845018450184497</v>
      </c>
      <c r="P7" s="183">
        <v>16.789667896678967</v>
      </c>
      <c r="Q7" s="444">
        <v>6.4710308502633556</v>
      </c>
      <c r="R7" s="186">
        <v>77.878103837471784</v>
      </c>
      <c r="S7" s="183">
        <v>15.650865312264861</v>
      </c>
      <c r="T7" s="444">
        <v>8.1063122923588047</v>
      </c>
      <c r="U7" s="186">
        <v>71.561461794019934</v>
      </c>
      <c r="V7" s="183">
        <v>20.332225913621262</v>
      </c>
      <c r="W7" s="186">
        <v>6.4935064935064926</v>
      </c>
      <c r="X7" s="186">
        <v>76.223776223776213</v>
      </c>
      <c r="Y7" s="183">
        <v>17.282717282717282</v>
      </c>
    </row>
    <row r="8" spans="1:25">
      <c r="B8" s="20">
        <v>2012</v>
      </c>
      <c r="C8" s="186">
        <v>6.7625299572783169</v>
      </c>
      <c r="D8" s="186">
        <v>80.848181723455241</v>
      </c>
      <c r="E8" s="183">
        <v>12.389288319266438</v>
      </c>
      <c r="F8" s="123"/>
      <c r="G8" s="20">
        <v>2012</v>
      </c>
      <c r="H8" s="186">
        <v>6.6795118818240216</v>
      </c>
      <c r="I8" s="186">
        <v>82.923892100192674</v>
      </c>
      <c r="J8" s="183">
        <v>10.396596017983301</v>
      </c>
      <c r="K8" s="444">
        <v>6.8965517241379306</v>
      </c>
      <c r="L8" s="186">
        <v>81.417624521072796</v>
      </c>
      <c r="M8" s="183">
        <v>11.685823754789272</v>
      </c>
      <c r="N8" s="444">
        <v>7.4866310160427805</v>
      </c>
      <c r="O8" s="186">
        <v>76.827094474153299</v>
      </c>
      <c r="P8" s="183">
        <v>15.686274509803921</v>
      </c>
      <c r="Q8" s="444">
        <v>6.7335243553008599</v>
      </c>
      <c r="R8" s="186">
        <v>78.438395415472783</v>
      </c>
      <c r="S8" s="183">
        <v>14.828080229226362</v>
      </c>
      <c r="T8" s="444">
        <v>6.2817258883248721</v>
      </c>
      <c r="U8" s="186">
        <v>72.525380710659903</v>
      </c>
      <c r="V8" s="183">
        <v>21.19289340101523</v>
      </c>
      <c r="W8" s="186">
        <v>7.5139146567718003</v>
      </c>
      <c r="X8" s="186">
        <v>75.510204081632651</v>
      </c>
      <c r="Y8" s="183">
        <v>16.975881261595546</v>
      </c>
    </row>
    <row r="9" spans="1:25">
      <c r="B9" s="20">
        <v>2013</v>
      </c>
      <c r="C9" s="186">
        <v>7.2490327835471398</v>
      </c>
      <c r="D9" s="186">
        <v>80.55385868458562</v>
      </c>
      <c r="E9" s="183">
        <v>12.197108531867237</v>
      </c>
      <c r="F9" s="123"/>
      <c r="G9" s="20">
        <v>2013</v>
      </c>
      <c r="H9" s="186">
        <v>7.2975700644359902</v>
      </c>
      <c r="I9" s="186">
        <v>82.175296948994642</v>
      </c>
      <c r="J9" s="183">
        <v>10.527132986569365</v>
      </c>
      <c r="K9" s="444">
        <v>5.4499366286438535</v>
      </c>
      <c r="L9" s="186">
        <v>81.55893536121674</v>
      </c>
      <c r="M9" s="183">
        <v>12.991128010139416</v>
      </c>
      <c r="N9" s="444">
        <v>7.6382791922739255</v>
      </c>
      <c r="O9" s="186">
        <v>76.646180860403874</v>
      </c>
      <c r="P9" s="183">
        <v>15.715539947322213</v>
      </c>
      <c r="Q9" s="444">
        <v>6.8620443173695493</v>
      </c>
      <c r="R9" s="186">
        <v>79.342387419585407</v>
      </c>
      <c r="S9" s="183">
        <v>13.795568263045032</v>
      </c>
      <c r="T9" s="444">
        <v>8.3441138421733498</v>
      </c>
      <c r="U9" s="186">
        <v>72.056921086675302</v>
      </c>
      <c r="V9" s="183">
        <v>19.598965071151358</v>
      </c>
      <c r="W9" s="186">
        <v>7.8110808356039962</v>
      </c>
      <c r="X9" s="186">
        <v>77.656675749318808</v>
      </c>
      <c r="Y9" s="183">
        <v>14.532243415077204</v>
      </c>
    </row>
    <row r="10" spans="1:25">
      <c r="B10" s="20">
        <v>2014</v>
      </c>
      <c r="C10" s="186">
        <v>7.0341003064649508</v>
      </c>
      <c r="D10" s="186">
        <v>80.828914724911229</v>
      </c>
      <c r="E10" s="183">
        <v>12.136984968623826</v>
      </c>
      <c r="F10" s="123"/>
      <c r="G10" s="20">
        <v>2014</v>
      </c>
      <c r="H10" s="186">
        <v>6.6024348345656891</v>
      </c>
      <c r="I10" s="186">
        <v>83.157816117708578</v>
      </c>
      <c r="J10" s="183">
        <v>10.239749047725745</v>
      </c>
      <c r="K10" s="444">
        <v>6.1346039309112568</v>
      </c>
      <c r="L10" s="186">
        <v>80.821917808219183</v>
      </c>
      <c r="M10" s="183">
        <v>15.549412577747063</v>
      </c>
      <c r="N10" s="444">
        <v>8.9299461123941484</v>
      </c>
      <c r="O10" s="186">
        <v>76.828329484218628</v>
      </c>
      <c r="P10" s="183">
        <v>15.715539947322213</v>
      </c>
      <c r="Q10" s="444">
        <v>8.2930200414651001</v>
      </c>
      <c r="R10" s="186">
        <v>76.157567380787839</v>
      </c>
      <c r="S10" s="183">
        <v>13.795568263045032</v>
      </c>
      <c r="T10" s="444">
        <v>8.5917312661498713</v>
      </c>
      <c r="U10" s="186">
        <v>72.222222222222214</v>
      </c>
      <c r="V10" s="183">
        <v>19.598965071151358</v>
      </c>
      <c r="W10" s="186">
        <v>7.5313807531380759</v>
      </c>
      <c r="X10" s="186">
        <v>75.89958158995816</v>
      </c>
      <c r="Y10" s="183">
        <v>14.532243415077204</v>
      </c>
    </row>
    <row r="11" spans="1:25">
      <c r="B11" s="20">
        <v>2015</v>
      </c>
      <c r="C11" s="186">
        <v>7.6111243166151654</v>
      </c>
      <c r="D11" s="186">
        <v>79.19657713334918</v>
      </c>
      <c r="E11" s="183">
        <v>13.192298550035655</v>
      </c>
      <c r="F11" s="123"/>
      <c r="G11" s="20">
        <v>2015</v>
      </c>
      <c r="H11" s="186">
        <v>7.4715162138475026</v>
      </c>
      <c r="I11" s="186">
        <v>81.266432953549511</v>
      </c>
      <c r="J11" s="183">
        <v>11.262050832602979</v>
      </c>
      <c r="K11" s="444">
        <v>6.6891512085441267</v>
      </c>
      <c r="L11" s="186">
        <v>78.976953344575605</v>
      </c>
      <c r="M11" s="183">
        <v>14.333895446880272</v>
      </c>
      <c r="N11" s="444">
        <v>8.3069620253164551</v>
      </c>
      <c r="O11" s="186">
        <v>70.066788099574978</v>
      </c>
      <c r="P11" s="183">
        <v>15.427215189873417</v>
      </c>
      <c r="Q11" s="444">
        <v>7.6975476839237054</v>
      </c>
      <c r="R11" s="186">
        <v>76.839237057220714</v>
      </c>
      <c r="S11" s="183">
        <v>15.463215258855586</v>
      </c>
      <c r="T11" s="444">
        <v>8.9253187613843341</v>
      </c>
      <c r="U11" s="186">
        <v>70.066788099574978</v>
      </c>
      <c r="V11" s="183">
        <v>21.007893139040679</v>
      </c>
      <c r="W11" s="186">
        <v>7.9324894514767932</v>
      </c>
      <c r="X11" s="186">
        <v>74.345991561181435</v>
      </c>
      <c r="Y11" s="183">
        <v>17.721518987341771</v>
      </c>
    </row>
    <row r="12" spans="1:25">
      <c r="B12" s="21">
        <v>2016</v>
      </c>
      <c r="C12" s="187">
        <v>7.7038807026859599</v>
      </c>
      <c r="D12" s="187">
        <v>77.866277268905705</v>
      </c>
      <c r="E12" s="184">
        <v>14.429842028408338</v>
      </c>
      <c r="F12" s="22"/>
      <c r="G12" s="21">
        <v>2016</v>
      </c>
      <c r="H12" s="187">
        <v>7.1531051444968226</v>
      </c>
      <c r="I12" s="187">
        <v>80.966044954567195</v>
      </c>
      <c r="J12" s="184">
        <v>11.880849900935985</v>
      </c>
      <c r="K12" s="445">
        <v>8.6116910229645107</v>
      </c>
      <c r="L12" s="187">
        <v>75.417536534446754</v>
      </c>
      <c r="M12" s="184">
        <v>15.970772442588727</v>
      </c>
      <c r="N12" s="445">
        <v>9.307520476545049</v>
      </c>
      <c r="O12" s="187">
        <v>74.31124348473567</v>
      </c>
      <c r="P12" s="184">
        <v>16.381236038719287</v>
      </c>
      <c r="Q12" s="445">
        <v>7.3885350318471339</v>
      </c>
      <c r="R12" s="187">
        <v>72.866242038216555</v>
      </c>
      <c r="S12" s="184">
        <v>19.745222929936308</v>
      </c>
      <c r="T12" s="445">
        <v>9.6881959910913142</v>
      </c>
      <c r="U12" s="187">
        <v>68.819599109131403</v>
      </c>
      <c r="V12" s="184">
        <v>21.492204899777285</v>
      </c>
      <c r="W12" s="187">
        <v>8.526551982049364</v>
      </c>
      <c r="X12" s="187">
        <v>69.035153328347036</v>
      </c>
      <c r="Y12" s="184">
        <v>22.438294689603591</v>
      </c>
    </row>
    <row r="13" spans="1:25">
      <c r="B13" s="22" t="s">
        <v>176</v>
      </c>
      <c r="C13" s="22"/>
      <c r="D13" s="22"/>
      <c r="E13" s="441">
        <f>+(E12-E6)/E6*100</f>
        <v>13.510790323264931</v>
      </c>
    </row>
    <row r="15" spans="1:25" s="24" customFormat="1" ht="12.75" customHeight="1">
      <c r="B15" s="502" t="s">
        <v>427</v>
      </c>
      <c r="C15" s="502"/>
      <c r="D15" s="502"/>
      <c r="E15" s="502"/>
      <c r="F15" s="502"/>
      <c r="G15" s="502"/>
      <c r="H15" s="502"/>
      <c r="I15" s="502"/>
      <c r="J15" s="502"/>
      <c r="K15" s="502"/>
      <c r="L15" s="502"/>
      <c r="M15" s="502"/>
      <c r="N15" s="502"/>
      <c r="O15" s="149"/>
      <c r="P15" s="149"/>
      <c r="Q15" s="149"/>
      <c r="R15" s="149"/>
      <c r="S15" s="149"/>
      <c r="T15" s="149"/>
      <c r="U15" s="149"/>
      <c r="V15" s="149"/>
      <c r="W15" s="150"/>
      <c r="X15" s="150"/>
    </row>
    <row r="16" spans="1:25" s="24" customFormat="1" ht="12.75">
      <c r="B16" s="502"/>
      <c r="C16" s="502"/>
      <c r="D16" s="502"/>
      <c r="E16" s="502"/>
      <c r="F16" s="502"/>
      <c r="G16" s="502"/>
      <c r="H16" s="502"/>
      <c r="I16" s="502"/>
      <c r="J16" s="502"/>
      <c r="K16" s="502"/>
      <c r="L16" s="502"/>
      <c r="M16" s="502"/>
      <c r="N16" s="502"/>
      <c r="O16" s="149"/>
      <c r="P16" s="149"/>
      <c r="Q16" s="149"/>
      <c r="R16" s="149"/>
      <c r="S16" s="149"/>
      <c r="T16" s="149"/>
      <c r="U16" s="149"/>
      <c r="V16" s="149"/>
      <c r="W16" s="150"/>
      <c r="X16" s="150"/>
    </row>
    <row r="17" spans="2:24" s="24" customFormat="1" ht="13.5" customHeight="1">
      <c r="B17" s="142"/>
      <c r="C17" s="142"/>
      <c r="D17" s="142"/>
      <c r="E17" s="142"/>
      <c r="F17" s="142"/>
      <c r="G17" s="142"/>
      <c r="H17" s="142"/>
      <c r="I17" s="142"/>
      <c r="O17" s="151"/>
      <c r="P17" s="151"/>
      <c r="Q17" s="151"/>
      <c r="R17" s="151"/>
      <c r="S17" s="151"/>
      <c r="T17" s="151"/>
      <c r="U17" s="151"/>
      <c r="V17" s="151"/>
      <c r="W17" s="151"/>
      <c r="X17" s="151"/>
    </row>
    <row r="18" spans="2:24" ht="15.75">
      <c r="B18" s="23" t="s">
        <v>1</v>
      </c>
      <c r="C18" s="23"/>
      <c r="D18" s="23"/>
      <c r="E18" s="23"/>
      <c r="F18" s="23"/>
      <c r="O18" s="42"/>
      <c r="P18" s="42"/>
      <c r="Q18" s="42"/>
      <c r="R18" s="42"/>
      <c r="S18" s="42"/>
      <c r="T18" s="42"/>
      <c r="U18" s="42"/>
      <c r="V18" s="42"/>
      <c r="W18" s="42"/>
      <c r="X18" s="42"/>
    </row>
    <row r="19" spans="2:24" ht="21.75" customHeight="1">
      <c r="B19" s="517" t="s">
        <v>445</v>
      </c>
      <c r="C19" s="494"/>
      <c r="D19" s="494"/>
      <c r="E19" s="494"/>
      <c r="F19" s="494"/>
      <c r="G19" s="494"/>
      <c r="H19" s="494"/>
      <c r="I19" s="494"/>
      <c r="J19" s="494"/>
      <c r="K19" s="494"/>
      <c r="L19" s="494"/>
      <c r="M19" s="494"/>
      <c r="N19" s="495"/>
      <c r="O19" s="28"/>
      <c r="P19" s="28"/>
      <c r="Q19" s="28"/>
      <c r="R19" s="28"/>
      <c r="S19" s="28"/>
      <c r="T19" s="28"/>
      <c r="U19" s="28"/>
      <c r="V19" s="28"/>
      <c r="W19" s="84"/>
      <c r="X19" s="84"/>
    </row>
    <row r="20" spans="2:24" ht="21.75" customHeight="1">
      <c r="B20" s="496"/>
      <c r="C20" s="497"/>
      <c r="D20" s="497"/>
      <c r="E20" s="497"/>
      <c r="F20" s="497"/>
      <c r="G20" s="497"/>
      <c r="H20" s="497"/>
      <c r="I20" s="497"/>
      <c r="J20" s="497"/>
      <c r="K20" s="497"/>
      <c r="L20" s="497"/>
      <c r="M20" s="497"/>
      <c r="N20" s="498"/>
      <c r="O20" s="28"/>
      <c r="P20" s="28"/>
      <c r="Q20" s="28"/>
      <c r="R20" s="28"/>
      <c r="S20" s="28"/>
      <c r="T20" s="28"/>
      <c r="U20" s="28"/>
      <c r="V20" s="28"/>
      <c r="W20" s="84"/>
      <c r="X20" s="84"/>
    </row>
    <row r="21" spans="2:24" ht="21.75" customHeight="1">
      <c r="B21" s="496"/>
      <c r="C21" s="497"/>
      <c r="D21" s="497"/>
      <c r="E21" s="497"/>
      <c r="F21" s="497"/>
      <c r="G21" s="497"/>
      <c r="H21" s="497"/>
      <c r="I21" s="497"/>
      <c r="J21" s="497"/>
      <c r="K21" s="497"/>
      <c r="L21" s="497"/>
      <c r="M21" s="497"/>
      <c r="N21" s="498"/>
      <c r="O21" s="28"/>
      <c r="P21" s="28"/>
      <c r="Q21" s="28"/>
      <c r="R21" s="28"/>
      <c r="S21" s="28"/>
      <c r="T21" s="28"/>
      <c r="U21" s="28"/>
      <c r="V21" s="28"/>
      <c r="W21" s="84"/>
      <c r="X21" s="84"/>
    </row>
    <row r="22" spans="2:24" ht="21.75" customHeight="1">
      <c r="B22" s="496"/>
      <c r="C22" s="497"/>
      <c r="D22" s="497"/>
      <c r="E22" s="497"/>
      <c r="F22" s="497"/>
      <c r="G22" s="497"/>
      <c r="H22" s="497"/>
      <c r="I22" s="497"/>
      <c r="J22" s="497"/>
      <c r="K22" s="497"/>
      <c r="L22" s="497"/>
      <c r="M22" s="497"/>
      <c r="N22" s="498"/>
      <c r="O22" s="28"/>
      <c r="P22" s="28"/>
      <c r="Q22" s="28"/>
      <c r="R22" s="28"/>
      <c r="S22" s="28"/>
      <c r="T22" s="28"/>
      <c r="U22" s="28"/>
      <c r="V22" s="28"/>
      <c r="W22" s="84"/>
      <c r="X22" s="84"/>
    </row>
    <row r="23" spans="2:24" ht="21.75" customHeight="1">
      <c r="B23" s="496"/>
      <c r="C23" s="497"/>
      <c r="D23" s="497"/>
      <c r="E23" s="497"/>
      <c r="F23" s="497"/>
      <c r="G23" s="497"/>
      <c r="H23" s="497"/>
      <c r="I23" s="497"/>
      <c r="J23" s="497"/>
      <c r="K23" s="497"/>
      <c r="L23" s="497"/>
      <c r="M23" s="497"/>
      <c r="N23" s="498"/>
      <c r="O23" s="28"/>
      <c r="P23" s="28"/>
      <c r="Q23" s="28"/>
      <c r="R23" s="28"/>
      <c r="S23" s="28"/>
      <c r="T23" s="28"/>
      <c r="U23" s="28"/>
      <c r="V23" s="28"/>
      <c r="W23" s="84"/>
      <c r="X23" s="84"/>
    </row>
    <row r="24" spans="2:24" ht="21.75" customHeight="1">
      <c r="B24" s="496"/>
      <c r="C24" s="497"/>
      <c r="D24" s="497"/>
      <c r="E24" s="497"/>
      <c r="F24" s="497"/>
      <c r="G24" s="497"/>
      <c r="H24" s="497"/>
      <c r="I24" s="497"/>
      <c r="J24" s="497"/>
      <c r="K24" s="497"/>
      <c r="L24" s="497"/>
      <c r="M24" s="497"/>
      <c r="N24" s="498"/>
      <c r="O24" s="28"/>
      <c r="P24" s="28"/>
      <c r="Q24" s="28"/>
      <c r="R24" s="28"/>
      <c r="S24" s="28"/>
      <c r="T24" s="28"/>
      <c r="U24" s="28"/>
      <c r="V24" s="28"/>
      <c r="W24" s="84"/>
      <c r="X24" s="84"/>
    </row>
    <row r="25" spans="2:24" ht="21.75" customHeight="1">
      <c r="B25" s="496"/>
      <c r="C25" s="497"/>
      <c r="D25" s="497"/>
      <c r="E25" s="497"/>
      <c r="F25" s="497"/>
      <c r="G25" s="497"/>
      <c r="H25" s="497"/>
      <c r="I25" s="497"/>
      <c r="J25" s="497"/>
      <c r="K25" s="497"/>
      <c r="L25" s="497"/>
      <c r="M25" s="497"/>
      <c r="N25" s="498"/>
      <c r="O25" s="28"/>
      <c r="P25" s="28"/>
      <c r="Q25" s="28"/>
      <c r="R25" s="28"/>
      <c r="S25" s="28"/>
      <c r="T25" s="28"/>
      <c r="U25" s="28"/>
      <c r="V25" s="28"/>
      <c r="W25" s="84"/>
      <c r="X25" s="84"/>
    </row>
    <row r="26" spans="2:24" ht="21.75" customHeight="1">
      <c r="B26" s="496"/>
      <c r="C26" s="497"/>
      <c r="D26" s="497"/>
      <c r="E26" s="497"/>
      <c r="F26" s="497"/>
      <c r="G26" s="497"/>
      <c r="H26" s="497"/>
      <c r="I26" s="497"/>
      <c r="J26" s="497"/>
      <c r="K26" s="497"/>
      <c r="L26" s="497"/>
      <c r="M26" s="497"/>
      <c r="N26" s="498"/>
      <c r="O26" s="28"/>
      <c r="P26" s="28"/>
      <c r="Q26" s="28"/>
      <c r="R26" s="28"/>
      <c r="S26" s="28"/>
      <c r="T26" s="28"/>
      <c r="U26" s="28"/>
      <c r="V26" s="28"/>
      <c r="W26" s="84"/>
      <c r="X26" s="84"/>
    </row>
    <row r="27" spans="2:24" ht="21.75" customHeight="1">
      <c r="B27" s="499"/>
      <c r="C27" s="500"/>
      <c r="D27" s="500"/>
      <c r="E27" s="500"/>
      <c r="F27" s="500"/>
      <c r="G27" s="500"/>
      <c r="H27" s="500"/>
      <c r="I27" s="500"/>
      <c r="J27" s="500"/>
      <c r="K27" s="500"/>
      <c r="L27" s="500"/>
      <c r="M27" s="500"/>
      <c r="N27" s="501"/>
      <c r="O27" s="28"/>
      <c r="P27" s="28"/>
      <c r="Q27" s="28"/>
      <c r="R27" s="28"/>
      <c r="S27" s="28"/>
      <c r="T27" s="28"/>
      <c r="U27" s="28"/>
      <c r="V27" s="28"/>
      <c r="W27" s="84"/>
      <c r="X27" s="84"/>
    </row>
  </sheetData>
  <mergeCells count="12">
    <mergeCell ref="B19:N27"/>
    <mergeCell ref="K4:M4"/>
    <mergeCell ref="N4:P4"/>
    <mergeCell ref="Q4:S4"/>
    <mergeCell ref="T4:V4"/>
    <mergeCell ref="W4:Y4"/>
    <mergeCell ref="B15:N16"/>
    <mergeCell ref="B4:B5"/>
    <mergeCell ref="C4:E4"/>
    <mergeCell ref="G3:G5"/>
    <mergeCell ref="H3:Y3"/>
    <mergeCell ref="H4:J4"/>
  </mergeCells>
  <hyperlinks>
    <hyperlink ref="A1" location="Indice!A1" display="Indice!A1" xr:uid="{00000000-0004-0000-4100-000000000000}"/>
    <hyperlink ref="K1" location="'Ficha_D carga de la enfermedad'!A1" display="ficha técnica" xr:uid="{00000000-0004-0000-41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tabColor theme="4" tint="0.59999389629810485"/>
  </sheetPr>
  <dimension ref="A1:AD45"/>
  <sheetViews>
    <sheetView workbookViewId="0">
      <selection activeCell="C4" sqref="C4"/>
    </sheetView>
  </sheetViews>
  <sheetFormatPr defaultColWidth="11.42578125" defaultRowHeight="15"/>
  <cols>
    <col min="1" max="1" width="4.42578125" style="2" customWidth="1"/>
    <col min="2" max="2" width="34.28515625" customWidth="1"/>
    <col min="3" max="3" width="90.710937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+'D carga de la enfermedad'!B1</f>
        <v>Distribución porcentual de las defunciones por carga de la enfermedad</v>
      </c>
      <c r="D4" s="2"/>
      <c r="E4" s="2"/>
      <c r="F4" s="2"/>
      <c r="G4" s="2"/>
      <c r="H4" s="2"/>
      <c r="I4" s="2"/>
      <c r="J4" s="2"/>
      <c r="K4" s="2"/>
      <c r="L4" s="2"/>
      <c r="M4" s="2"/>
      <c r="N4" s="2"/>
      <c r="O4" s="2"/>
      <c r="P4" s="2"/>
      <c r="Q4" s="2"/>
      <c r="R4" s="2"/>
      <c r="S4" s="2"/>
      <c r="T4" s="2"/>
      <c r="U4" s="2"/>
      <c r="V4" s="2"/>
      <c r="W4" s="2"/>
      <c r="X4" s="2"/>
      <c r="Y4" s="2"/>
      <c r="Z4" s="2"/>
      <c r="AA4" s="2"/>
      <c r="AB4" s="2"/>
      <c r="AC4" s="2"/>
      <c r="AD4" s="2"/>
    </row>
    <row r="5" spans="2:30" ht="186" customHeight="1">
      <c r="B5" s="11" t="s">
        <v>4</v>
      </c>
      <c r="C5" s="50" t="s">
        <v>252</v>
      </c>
      <c r="D5" s="2"/>
      <c r="E5" s="2"/>
      <c r="F5" s="2"/>
      <c r="G5" s="2"/>
      <c r="H5" s="2"/>
      <c r="I5" s="2"/>
      <c r="J5" s="2"/>
      <c r="K5" s="2"/>
      <c r="L5" s="2"/>
      <c r="M5" s="2"/>
      <c r="N5" s="2"/>
      <c r="O5" s="2"/>
      <c r="P5" s="2"/>
      <c r="Q5" s="2"/>
      <c r="R5" s="2"/>
      <c r="S5" s="2"/>
      <c r="T5" s="2"/>
      <c r="U5" s="2"/>
      <c r="V5" s="2"/>
      <c r="W5" s="2"/>
      <c r="X5" s="2"/>
      <c r="Y5" s="2"/>
      <c r="Z5" s="2"/>
      <c r="AA5" s="2"/>
      <c r="AB5" s="2"/>
      <c r="AC5" s="2"/>
      <c r="AD5" s="2"/>
    </row>
    <row r="6" spans="2:30" ht="120" customHeight="1">
      <c r="B6" s="11" t="s">
        <v>5</v>
      </c>
      <c r="C6" s="13"/>
      <c r="D6" s="2"/>
      <c r="E6" s="2"/>
      <c r="F6" s="2"/>
      <c r="G6" s="2"/>
      <c r="H6" s="2"/>
      <c r="I6" s="2"/>
      <c r="J6" s="2"/>
      <c r="K6" s="2"/>
      <c r="L6" s="2"/>
      <c r="M6" s="2"/>
      <c r="N6" s="2"/>
      <c r="O6" s="2"/>
      <c r="P6" s="2"/>
      <c r="Q6" s="2"/>
      <c r="R6" s="2"/>
      <c r="S6" s="2"/>
      <c r="T6" s="2"/>
      <c r="U6" s="2"/>
      <c r="V6" s="2"/>
      <c r="W6" s="2"/>
      <c r="X6" s="2"/>
      <c r="Y6" s="2"/>
      <c r="Z6" s="2"/>
      <c r="AA6" s="2"/>
      <c r="AB6" s="2"/>
      <c r="AC6" s="2"/>
      <c r="AD6" s="2"/>
    </row>
    <row r="7" spans="2:30">
      <c r="B7" s="11" t="s">
        <v>6</v>
      </c>
      <c r="C7" s="6" t="s">
        <v>253</v>
      </c>
      <c r="D7" s="2"/>
      <c r="E7" s="2"/>
      <c r="F7" s="2"/>
      <c r="G7" s="2"/>
      <c r="H7" s="2"/>
      <c r="I7" s="2"/>
      <c r="J7" s="2"/>
      <c r="K7" s="2"/>
      <c r="L7" s="2"/>
      <c r="M7" s="2"/>
      <c r="N7" s="2"/>
      <c r="O7" s="2"/>
      <c r="P7" s="2"/>
      <c r="Q7" s="2"/>
      <c r="R7" s="2"/>
      <c r="S7" s="2"/>
      <c r="T7" s="2"/>
      <c r="U7" s="2"/>
      <c r="V7" s="2"/>
      <c r="W7" s="2"/>
      <c r="X7" s="2"/>
      <c r="Y7" s="2"/>
      <c r="Z7" s="2"/>
      <c r="AA7" s="2"/>
      <c r="AB7" s="2"/>
      <c r="AC7" s="2"/>
      <c r="AD7" s="2"/>
    </row>
    <row r="8" spans="2:30">
      <c r="B8" s="11" t="s">
        <v>7</v>
      </c>
      <c r="C8" s="6" t="s">
        <v>254</v>
      </c>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8</v>
      </c>
      <c r="C9" s="6" t="s">
        <v>226</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14" t="s">
        <v>9</v>
      </c>
      <c r="C10" s="15"/>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ht="15" customHeight="1">
      <c r="B11" s="506" t="s">
        <v>10</v>
      </c>
      <c r="C11" s="507"/>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c r="B12" s="3" t="s">
        <v>11</v>
      </c>
      <c r="C12" s="4" t="s">
        <v>17</v>
      </c>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5" t="s">
        <v>12</v>
      </c>
      <c r="C13" s="6" t="s">
        <v>104</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13</v>
      </c>
      <c r="C14" s="6" t="s">
        <v>18</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14</v>
      </c>
      <c r="C15" s="77">
        <v>22809280</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7" t="s">
        <v>15</v>
      </c>
      <c r="C16" s="8" t="s">
        <v>105</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2" customFormat="1"/>
    <row r="18" s="2" customFormat="1"/>
    <row r="19" s="2" customFormat="1"/>
    <row r="20" s="2" customFormat="1"/>
    <row r="21" s="2" customFormat="1"/>
    <row r="22" s="2" customFormat="1"/>
    <row r="23" s="2" customFormat="1"/>
    <row r="24" s="2" customFormat="1"/>
    <row r="25" s="2" customFormat="1"/>
    <row r="26" s="2" customFormat="1"/>
    <row r="27" s="2" customFormat="1"/>
    <row r="28" s="2" customFormat="1"/>
    <row r="29" s="2" customFormat="1"/>
    <row r="30" s="2" customFormat="1"/>
    <row r="31" s="2" customFormat="1"/>
    <row r="32"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c r="D42" s="2"/>
      <c r="E42" s="2"/>
      <c r="F42" s="2"/>
      <c r="G42" s="2"/>
      <c r="H42" s="2"/>
      <c r="I42" s="2"/>
      <c r="J42" s="2"/>
      <c r="K42" s="2"/>
      <c r="L42" s="2"/>
      <c r="M42" s="2"/>
      <c r="N42" s="2"/>
      <c r="O42" s="2"/>
      <c r="P42" s="2"/>
      <c r="Q42" s="2"/>
      <c r="R42" s="2"/>
      <c r="S42" s="2"/>
      <c r="T42" s="2"/>
      <c r="U42" s="2"/>
      <c r="V42" s="2"/>
      <c r="W42" s="2"/>
      <c r="X42" s="2"/>
      <c r="Y42" s="2"/>
      <c r="Z42" s="2"/>
      <c r="AA42" s="2"/>
      <c r="AB42" s="2"/>
      <c r="AC42" s="2"/>
      <c r="AD42" s="2"/>
    </row>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sheetData>
  <mergeCells count="2">
    <mergeCell ref="B2:C2"/>
    <mergeCell ref="B11:C11"/>
  </mergeCells>
  <hyperlinks>
    <hyperlink ref="C4" location="'D carga de la enfermedad'!A1" display="'D carga de la enfermedad'!A1" xr:uid="{00000000-0004-0000-4200-000000000000}"/>
  </hyperlinks>
  <pageMargins left="0.7" right="0.7" top="0.75" bottom="0.75" header="0.3" footer="0.3"/>
  <pageSetup paperSize="9" orientation="portrait" horizontalDpi="0" verticalDpi="0"/>
  <drawing r:id="rId1"/>
  <extLst>
    <ext xmlns:mx="http://schemas.microsoft.com/office/mac/excel/2008/main" uri="{64002731-A6B0-56B0-2670-7721B7C09600}">
      <mx:PLV Mode="0" OnePage="0" WScale="0"/>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tabColor theme="4" tint="0.79998168889431442"/>
  </sheetPr>
  <dimension ref="A1:H29"/>
  <sheetViews>
    <sheetView topLeftCell="A10" workbookViewId="0">
      <selection activeCell="B17" sqref="B17:H18"/>
    </sheetView>
  </sheetViews>
  <sheetFormatPr defaultColWidth="11.42578125" defaultRowHeight="15"/>
  <cols>
    <col min="1" max="1" width="5" style="372" customWidth="1"/>
    <col min="2" max="8" width="28.42578125" style="372" customWidth="1"/>
    <col min="9" max="16384" width="11.42578125" style="372"/>
  </cols>
  <sheetData>
    <row r="1" spans="1:8" s="387" customFormat="1" ht="18.75">
      <c r="A1" s="386">
        <v>27</v>
      </c>
      <c r="B1" s="387" t="str">
        <f>+Indice!B40</f>
        <v>Principales diez causas de defunción</v>
      </c>
      <c r="E1" s="401" t="s">
        <v>19</v>
      </c>
    </row>
    <row r="2" spans="1:8" s="387" customFormat="1" ht="18.75">
      <c r="A2" s="386"/>
      <c r="E2" s="401"/>
    </row>
    <row r="3" spans="1:8" s="387" customFormat="1" ht="18.75">
      <c r="A3" s="386"/>
      <c r="B3" s="448">
        <v>2010</v>
      </c>
      <c r="C3" s="448">
        <v>2011</v>
      </c>
      <c r="D3" s="448">
        <v>2012</v>
      </c>
      <c r="E3" s="448">
        <v>2013</v>
      </c>
      <c r="F3" s="448">
        <v>2014</v>
      </c>
      <c r="G3" s="448">
        <v>2015</v>
      </c>
      <c r="H3" s="448">
        <v>2016</v>
      </c>
    </row>
    <row r="4" spans="1:8" s="387" customFormat="1" ht="40.5" customHeight="1">
      <c r="A4" s="386"/>
      <c r="B4" s="446" t="s">
        <v>405</v>
      </c>
      <c r="C4" s="446" t="s">
        <v>405</v>
      </c>
      <c r="D4" s="446" t="s">
        <v>405</v>
      </c>
      <c r="E4" s="446" t="s">
        <v>405</v>
      </c>
      <c r="F4" s="446" t="s">
        <v>405</v>
      </c>
      <c r="G4" s="446" t="s">
        <v>405</v>
      </c>
      <c r="H4" s="446" t="s">
        <v>405</v>
      </c>
    </row>
    <row r="5" spans="1:8" s="387" customFormat="1" ht="40.5" customHeight="1">
      <c r="A5" s="386"/>
      <c r="B5" s="446" t="s">
        <v>406</v>
      </c>
      <c r="C5" s="446" t="s">
        <v>406</v>
      </c>
      <c r="D5" s="446" t="s">
        <v>406</v>
      </c>
      <c r="E5" s="446" t="s">
        <v>406</v>
      </c>
      <c r="F5" s="446" t="s">
        <v>406</v>
      </c>
      <c r="G5" s="446" t="s">
        <v>406</v>
      </c>
      <c r="H5" s="446" t="s">
        <v>406</v>
      </c>
    </row>
    <row r="6" spans="1:8" s="387" customFormat="1" ht="40.5" customHeight="1">
      <c r="A6" s="386"/>
      <c r="B6" s="446" t="s">
        <v>407</v>
      </c>
      <c r="C6" s="446" t="s">
        <v>408</v>
      </c>
      <c r="D6" s="446" t="s">
        <v>408</v>
      </c>
      <c r="E6" s="446" t="s">
        <v>408</v>
      </c>
      <c r="F6" s="446" t="s">
        <v>411</v>
      </c>
      <c r="G6" s="446" t="s">
        <v>408</v>
      </c>
      <c r="H6" s="446" t="s">
        <v>411</v>
      </c>
    </row>
    <row r="7" spans="1:8" s="387" customFormat="1" ht="40.5" customHeight="1">
      <c r="A7" s="386"/>
      <c r="B7" s="446" t="s">
        <v>409</v>
      </c>
      <c r="C7" s="446" t="s">
        <v>410</v>
      </c>
      <c r="D7" s="446" t="s">
        <v>407</v>
      </c>
      <c r="E7" s="446" t="s">
        <v>411</v>
      </c>
      <c r="F7" s="446" t="s">
        <v>407</v>
      </c>
      <c r="G7" s="446" t="s">
        <v>411</v>
      </c>
      <c r="H7" s="446" t="s">
        <v>412</v>
      </c>
    </row>
    <row r="8" spans="1:8" s="387" customFormat="1" ht="46.5" customHeight="1">
      <c r="A8" s="386"/>
      <c r="B8" s="446" t="s">
        <v>410</v>
      </c>
      <c r="C8" s="446" t="s">
        <v>407</v>
      </c>
      <c r="D8" s="446" t="s">
        <v>409</v>
      </c>
      <c r="E8" s="446" t="s">
        <v>410</v>
      </c>
      <c r="F8" s="446" t="s">
        <v>408</v>
      </c>
      <c r="G8" s="446" t="s">
        <v>412</v>
      </c>
      <c r="H8" s="446" t="s">
        <v>408</v>
      </c>
    </row>
    <row r="9" spans="1:8" s="387" customFormat="1" ht="40.5" customHeight="1">
      <c r="A9" s="386"/>
      <c r="B9" s="446" t="s">
        <v>408</v>
      </c>
      <c r="C9" s="446" t="s">
        <v>409</v>
      </c>
      <c r="D9" s="446" t="s">
        <v>410</v>
      </c>
      <c r="E9" s="446" t="s">
        <v>407</v>
      </c>
      <c r="F9" s="446" t="s">
        <v>412</v>
      </c>
      <c r="G9" s="446" t="s">
        <v>407</v>
      </c>
      <c r="H9" s="446" t="s">
        <v>407</v>
      </c>
    </row>
    <row r="10" spans="1:8" s="387" customFormat="1" ht="57.75" customHeight="1">
      <c r="A10" s="386"/>
      <c r="B10" s="446" t="s">
        <v>412</v>
      </c>
      <c r="C10" s="446" t="s">
        <v>411</v>
      </c>
      <c r="D10" s="446" t="s">
        <v>413</v>
      </c>
      <c r="E10" s="446" t="s">
        <v>412</v>
      </c>
      <c r="F10" s="446" t="s">
        <v>410</v>
      </c>
      <c r="G10" s="446" t="s">
        <v>410</v>
      </c>
      <c r="H10" s="446" t="s">
        <v>409</v>
      </c>
    </row>
    <row r="11" spans="1:8" s="387" customFormat="1" ht="51.75" customHeight="1">
      <c r="A11" s="386"/>
      <c r="B11" s="446" t="s">
        <v>413</v>
      </c>
      <c r="C11" s="446" t="s">
        <v>414</v>
      </c>
      <c r="D11" s="446" t="s">
        <v>412</v>
      </c>
      <c r="E11" s="446" t="s">
        <v>409</v>
      </c>
      <c r="F11" s="446" t="s">
        <v>409</v>
      </c>
      <c r="G11" s="446" t="s">
        <v>409</v>
      </c>
      <c r="H11" s="446" t="s">
        <v>410</v>
      </c>
    </row>
    <row r="12" spans="1:8" ht="40.5" customHeight="1">
      <c r="B12" s="446" t="s">
        <v>414</v>
      </c>
      <c r="C12" s="446" t="s">
        <v>412</v>
      </c>
      <c r="D12" s="446" t="s">
        <v>414</v>
      </c>
      <c r="E12" s="446" t="s">
        <v>415</v>
      </c>
      <c r="F12" s="446" t="s">
        <v>413</v>
      </c>
      <c r="G12" s="446" t="s">
        <v>416</v>
      </c>
      <c r="H12" s="446" t="s">
        <v>416</v>
      </c>
    </row>
    <row r="13" spans="1:8" ht="40.5" customHeight="1">
      <c r="B13" s="447" t="s">
        <v>415</v>
      </c>
      <c r="C13" s="447" t="s">
        <v>417</v>
      </c>
      <c r="D13" s="447" t="s">
        <v>411</v>
      </c>
      <c r="E13" s="447" t="s">
        <v>414</v>
      </c>
      <c r="F13" s="447" t="s">
        <v>418</v>
      </c>
      <c r="G13" s="447" t="s">
        <v>415</v>
      </c>
      <c r="H13" s="447" t="s">
        <v>419</v>
      </c>
    </row>
    <row r="14" spans="1:8">
      <c r="B14" s="391" t="s">
        <v>176</v>
      </c>
      <c r="C14" s="391"/>
      <c r="D14" s="391"/>
      <c r="E14" s="406"/>
    </row>
    <row r="17" spans="2:8" s="393" customFormat="1" ht="12.75" customHeight="1">
      <c r="B17" s="598" t="s">
        <v>427</v>
      </c>
      <c r="C17" s="598"/>
      <c r="D17" s="598"/>
      <c r="E17" s="598"/>
      <c r="F17" s="598"/>
      <c r="G17" s="598"/>
      <c r="H17" s="598"/>
    </row>
    <row r="18" spans="2:8" s="393" customFormat="1" ht="12.75">
      <c r="B18" s="598"/>
      <c r="C18" s="598"/>
      <c r="D18" s="598"/>
      <c r="E18" s="598"/>
      <c r="F18" s="598"/>
      <c r="G18" s="598"/>
      <c r="H18" s="598"/>
    </row>
    <row r="19" spans="2:8" s="393" customFormat="1" ht="13.5" customHeight="1">
      <c r="B19" s="410"/>
      <c r="C19" s="410"/>
      <c r="D19" s="410"/>
    </row>
    <row r="20" spans="2:8" ht="15.75">
      <c r="B20" s="392" t="s">
        <v>1</v>
      </c>
      <c r="C20" s="392"/>
      <c r="D20" s="392"/>
    </row>
    <row r="21" spans="2:8" ht="15" customHeight="1">
      <c r="B21" s="517" t="s">
        <v>447</v>
      </c>
      <c r="C21" s="494"/>
      <c r="D21" s="494"/>
      <c r="E21" s="494"/>
      <c r="F21" s="494"/>
      <c r="G21" s="494"/>
      <c r="H21" s="495"/>
    </row>
    <row r="22" spans="2:8">
      <c r="B22" s="496"/>
      <c r="C22" s="497"/>
      <c r="D22" s="497"/>
      <c r="E22" s="497"/>
      <c r="F22" s="497"/>
      <c r="G22" s="497"/>
      <c r="H22" s="498"/>
    </row>
    <row r="23" spans="2:8">
      <c r="B23" s="496"/>
      <c r="C23" s="497"/>
      <c r="D23" s="497"/>
      <c r="E23" s="497"/>
      <c r="F23" s="497"/>
      <c r="G23" s="497"/>
      <c r="H23" s="498"/>
    </row>
    <row r="24" spans="2:8">
      <c r="B24" s="496"/>
      <c r="C24" s="497"/>
      <c r="D24" s="497"/>
      <c r="E24" s="497"/>
      <c r="F24" s="497"/>
      <c r="G24" s="497"/>
      <c r="H24" s="498"/>
    </row>
    <row r="25" spans="2:8">
      <c r="B25" s="496"/>
      <c r="C25" s="497"/>
      <c r="D25" s="497"/>
      <c r="E25" s="497"/>
      <c r="F25" s="497"/>
      <c r="G25" s="497"/>
      <c r="H25" s="498"/>
    </row>
    <row r="26" spans="2:8">
      <c r="B26" s="496"/>
      <c r="C26" s="497"/>
      <c r="D26" s="497"/>
      <c r="E26" s="497"/>
      <c r="F26" s="497"/>
      <c r="G26" s="497"/>
      <c r="H26" s="498"/>
    </row>
    <row r="27" spans="2:8">
      <c r="B27" s="496"/>
      <c r="C27" s="497"/>
      <c r="D27" s="497"/>
      <c r="E27" s="497"/>
      <c r="F27" s="497"/>
      <c r="G27" s="497"/>
      <c r="H27" s="498"/>
    </row>
    <row r="28" spans="2:8">
      <c r="B28" s="496"/>
      <c r="C28" s="497"/>
      <c r="D28" s="497"/>
      <c r="E28" s="497"/>
      <c r="F28" s="497"/>
      <c r="G28" s="497"/>
      <c r="H28" s="498"/>
    </row>
    <row r="29" spans="2:8">
      <c r="B29" s="499"/>
      <c r="C29" s="500"/>
      <c r="D29" s="500"/>
      <c r="E29" s="500"/>
      <c r="F29" s="500"/>
      <c r="G29" s="500"/>
      <c r="H29" s="501"/>
    </row>
  </sheetData>
  <mergeCells count="2">
    <mergeCell ref="B17:H18"/>
    <mergeCell ref="B21:H29"/>
  </mergeCells>
  <hyperlinks>
    <hyperlink ref="A1" location="Indice!A1" display="Indice!A1" xr:uid="{00000000-0004-0000-4300-000000000000}"/>
    <hyperlink ref="E1" location="'Ficha_principales causas de mue'!A1" display="ficha técnica" xr:uid="{00000000-0004-0000-43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tabColor theme="4" tint="0.59999389629810485"/>
  </sheetPr>
  <dimension ref="A1:AD45"/>
  <sheetViews>
    <sheetView workbookViewId="0">
      <selection activeCell="C4" sqref="C4"/>
    </sheetView>
  </sheetViews>
  <sheetFormatPr defaultColWidth="11.42578125" defaultRowHeight="15"/>
  <cols>
    <col min="1" max="1" width="4.42578125" style="2" customWidth="1"/>
    <col min="2" max="2" width="34.28515625" customWidth="1"/>
    <col min="3" max="3" width="90.710937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+'Principales causas de muerte'!B1</f>
        <v>Principales diez causas de defunción</v>
      </c>
      <c r="D4" s="2"/>
      <c r="E4" s="2"/>
      <c r="F4" s="2"/>
      <c r="G4" s="2"/>
      <c r="H4" s="2"/>
      <c r="I4" s="2"/>
      <c r="J4" s="2"/>
      <c r="K4" s="2"/>
      <c r="L4" s="2"/>
      <c r="M4" s="2"/>
      <c r="N4" s="2"/>
      <c r="O4" s="2"/>
      <c r="P4" s="2"/>
      <c r="Q4" s="2"/>
      <c r="R4" s="2"/>
      <c r="S4" s="2"/>
      <c r="T4" s="2"/>
      <c r="U4" s="2"/>
      <c r="V4" s="2"/>
      <c r="W4" s="2"/>
      <c r="X4" s="2"/>
      <c r="Y4" s="2"/>
      <c r="Z4" s="2"/>
      <c r="AA4" s="2"/>
      <c r="AB4" s="2"/>
      <c r="AC4" s="2"/>
      <c r="AD4" s="2"/>
    </row>
    <row r="5" spans="2:30" ht="44.25" customHeight="1">
      <c r="B5" s="11" t="s">
        <v>4</v>
      </c>
      <c r="C5" s="50" t="s">
        <v>255</v>
      </c>
      <c r="D5" s="2"/>
      <c r="E5" s="2"/>
      <c r="F5" s="2"/>
      <c r="G5" s="2"/>
      <c r="H5" s="2"/>
      <c r="I5" s="2"/>
      <c r="J5" s="2"/>
      <c r="K5" s="2"/>
      <c r="L5" s="2"/>
      <c r="M5" s="2"/>
      <c r="N5" s="2"/>
      <c r="O5" s="2"/>
      <c r="P5" s="2"/>
      <c r="Q5" s="2"/>
      <c r="R5" s="2"/>
      <c r="S5" s="2"/>
      <c r="T5" s="2"/>
      <c r="U5" s="2"/>
      <c r="V5" s="2"/>
      <c r="W5" s="2"/>
      <c r="X5" s="2"/>
      <c r="Y5" s="2"/>
      <c r="Z5" s="2"/>
      <c r="AA5" s="2"/>
      <c r="AB5" s="2"/>
      <c r="AC5" s="2"/>
      <c r="AD5" s="2"/>
    </row>
    <row r="6" spans="2:30" ht="49.5" customHeight="1">
      <c r="B6" s="11" t="s">
        <v>5</v>
      </c>
      <c r="C6" s="119" t="s">
        <v>256</v>
      </c>
      <c r="D6" s="2"/>
      <c r="E6" s="2"/>
      <c r="F6" s="2"/>
      <c r="G6" s="2"/>
      <c r="H6" s="2"/>
      <c r="I6" s="2"/>
      <c r="J6" s="2"/>
      <c r="K6" s="2"/>
      <c r="L6" s="2"/>
      <c r="M6" s="2"/>
      <c r="N6" s="2"/>
      <c r="O6" s="2"/>
      <c r="P6" s="2"/>
      <c r="Q6" s="2"/>
      <c r="R6" s="2"/>
      <c r="S6" s="2"/>
      <c r="T6" s="2"/>
      <c r="U6" s="2"/>
      <c r="V6" s="2"/>
      <c r="W6" s="2"/>
      <c r="X6" s="2"/>
      <c r="Y6" s="2"/>
      <c r="Z6" s="2"/>
      <c r="AA6" s="2"/>
      <c r="AB6" s="2"/>
      <c r="AC6" s="2"/>
      <c r="AD6" s="2"/>
    </row>
    <row r="7" spans="2:30">
      <c r="B7" s="11" t="s">
        <v>6</v>
      </c>
      <c r="C7" s="6" t="s">
        <v>257</v>
      </c>
      <c r="D7" s="2"/>
      <c r="E7" s="2"/>
      <c r="F7" s="2"/>
      <c r="G7" s="2"/>
      <c r="H7" s="2"/>
      <c r="I7" s="2"/>
      <c r="J7" s="2"/>
      <c r="K7" s="2"/>
      <c r="L7" s="2"/>
      <c r="M7" s="2"/>
      <c r="N7" s="2"/>
      <c r="O7" s="2"/>
      <c r="P7" s="2"/>
      <c r="Q7" s="2"/>
      <c r="R7" s="2"/>
      <c r="S7" s="2"/>
      <c r="T7" s="2"/>
      <c r="U7" s="2"/>
      <c r="V7" s="2"/>
      <c r="W7" s="2"/>
      <c r="X7" s="2"/>
      <c r="Y7" s="2"/>
      <c r="Z7" s="2"/>
      <c r="AA7" s="2"/>
      <c r="AB7" s="2"/>
      <c r="AC7" s="2"/>
      <c r="AD7" s="2"/>
    </row>
    <row r="8" spans="2:30">
      <c r="B8" s="11" t="s">
        <v>7</v>
      </c>
      <c r="C8" s="6" t="s">
        <v>258</v>
      </c>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8</v>
      </c>
      <c r="C9" s="6" t="s">
        <v>226</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14" t="s">
        <v>9</v>
      </c>
      <c r="C10" s="15"/>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ht="15" customHeight="1">
      <c r="B11" s="506" t="s">
        <v>10</v>
      </c>
      <c r="C11" s="507"/>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c r="B12" s="3" t="s">
        <v>11</v>
      </c>
      <c r="C12" s="4" t="s">
        <v>17</v>
      </c>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5" t="s">
        <v>12</v>
      </c>
      <c r="C13" s="6" t="s">
        <v>104</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13</v>
      </c>
      <c r="C14" s="6" t="s">
        <v>18</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14</v>
      </c>
      <c r="C15" s="77">
        <v>22809280</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7" t="s">
        <v>15</v>
      </c>
      <c r="C16" s="8" t="s">
        <v>105</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2" customFormat="1"/>
    <row r="18" s="2" customFormat="1"/>
    <row r="19" s="2" customFormat="1"/>
    <row r="20" s="2" customFormat="1"/>
    <row r="21" s="2" customFormat="1"/>
    <row r="22" s="2" customFormat="1"/>
    <row r="23" s="2" customFormat="1"/>
    <row r="24" s="2" customFormat="1"/>
    <row r="25" s="2" customFormat="1"/>
    <row r="26" s="2" customFormat="1"/>
    <row r="27" s="2" customFormat="1"/>
    <row r="28" s="2" customFormat="1"/>
    <row r="29" s="2" customFormat="1"/>
    <row r="30" s="2" customFormat="1"/>
    <row r="31" s="2" customFormat="1"/>
    <row r="32"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c r="D42" s="2"/>
      <c r="E42" s="2"/>
      <c r="F42" s="2"/>
      <c r="G42" s="2"/>
      <c r="H42" s="2"/>
      <c r="I42" s="2"/>
      <c r="J42" s="2"/>
      <c r="K42" s="2"/>
      <c r="L42" s="2"/>
      <c r="M42" s="2"/>
      <c r="N42" s="2"/>
      <c r="O42" s="2"/>
      <c r="P42" s="2"/>
      <c r="Q42" s="2"/>
      <c r="R42" s="2"/>
      <c r="S42" s="2"/>
      <c r="T42" s="2"/>
      <c r="U42" s="2"/>
      <c r="V42" s="2"/>
      <c r="W42" s="2"/>
      <c r="X42" s="2"/>
      <c r="Y42" s="2"/>
      <c r="Z42" s="2"/>
      <c r="AA42" s="2"/>
      <c r="AB42" s="2"/>
      <c r="AC42" s="2"/>
      <c r="AD42" s="2"/>
    </row>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sheetData>
  <mergeCells count="2">
    <mergeCell ref="B2:C2"/>
    <mergeCell ref="B11:C11"/>
  </mergeCells>
  <hyperlinks>
    <hyperlink ref="C4" location="'Principales causas de muerte'!A1" display="'Principales causas de muerte'!A1" xr:uid="{00000000-0004-0000-4400-000000000000}"/>
  </hyperlinks>
  <pageMargins left="0.7" right="0.7" top="0.75" bottom="0.75" header="0.3" footer="0.3"/>
  <pageSetup paperSize="9" orientation="portrait" horizontalDpi="0" verticalDpi="0"/>
  <extLst>
    <ext xmlns:mx="http://schemas.microsoft.com/office/mac/excel/2008/main" uri="{64002731-A6B0-56B0-2670-7721B7C09600}">
      <mx:PLV Mode="0" OnePage="0" WScale="0"/>
    </ext>
  </extLst>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tabColor theme="4" tint="0.79998168889431442"/>
  </sheetPr>
  <dimension ref="A1:K26"/>
  <sheetViews>
    <sheetView workbookViewId="0">
      <selection activeCell="B14" sqref="B14:K15"/>
    </sheetView>
  </sheetViews>
  <sheetFormatPr defaultColWidth="11.42578125" defaultRowHeight="15"/>
  <cols>
    <col min="1" max="1" width="5" style="2" customWidth="1"/>
    <col min="2" max="2" width="12.28515625" style="2" customWidth="1"/>
    <col min="3" max="3" width="15.85546875" style="2" customWidth="1"/>
    <col min="4" max="4" width="11" style="2" customWidth="1"/>
    <col min="5" max="5" width="13.42578125" style="2" customWidth="1"/>
    <col min="6" max="7" width="11.42578125" style="2"/>
    <col min="8" max="8" width="14.42578125" style="2" customWidth="1"/>
    <col min="9" max="9" width="11.42578125" style="2"/>
    <col min="10" max="10" width="15.140625" style="2" customWidth="1"/>
    <col min="11" max="11" width="12.42578125" style="2" customWidth="1"/>
    <col min="12" max="16384" width="11.42578125" style="2"/>
  </cols>
  <sheetData>
    <row r="1" spans="1:11" s="18" customFormat="1" ht="18.75">
      <c r="A1" s="17">
        <v>54</v>
      </c>
      <c r="B1" s="18" t="str">
        <f>+Indice!B41</f>
        <v>Tasa de mortalidad por homicidios</v>
      </c>
      <c r="K1" s="64" t="s">
        <v>19</v>
      </c>
    </row>
    <row r="2" spans="1:11" s="18" customFormat="1" ht="18.75">
      <c r="A2" s="17"/>
      <c r="E2" s="64"/>
    </row>
    <row r="3" spans="1:11" s="18" customFormat="1" ht="14.25" customHeight="1">
      <c r="A3" s="17"/>
      <c r="B3" s="541" t="s">
        <v>0</v>
      </c>
      <c r="C3" s="587" t="s">
        <v>32</v>
      </c>
      <c r="E3" s="489" t="s">
        <v>0</v>
      </c>
      <c r="F3" s="583" t="s">
        <v>175</v>
      </c>
      <c r="G3" s="583"/>
      <c r="H3" s="583"/>
      <c r="I3" s="583"/>
      <c r="J3" s="583"/>
      <c r="K3" s="584"/>
    </row>
    <row r="4" spans="1:11" s="18" customFormat="1" ht="12.75" customHeight="1">
      <c r="A4" s="17"/>
      <c r="B4" s="542"/>
      <c r="C4" s="591"/>
      <c r="D4" s="55"/>
      <c r="E4" s="490"/>
      <c r="F4" s="70" t="s">
        <v>23</v>
      </c>
      <c r="G4" s="132" t="s">
        <v>24</v>
      </c>
      <c r="H4" s="132" t="s">
        <v>25</v>
      </c>
      <c r="I4" s="132" t="s">
        <v>26</v>
      </c>
      <c r="J4" s="132" t="s">
        <v>28</v>
      </c>
      <c r="K4" s="136" t="s">
        <v>27</v>
      </c>
    </row>
    <row r="5" spans="1:11" s="18" customFormat="1" ht="16.5" customHeight="1">
      <c r="A5" s="17"/>
      <c r="B5" s="19">
        <v>2010</v>
      </c>
      <c r="C5" s="183">
        <v>10.476645461936252</v>
      </c>
      <c r="D5" s="123"/>
      <c r="E5" s="19">
        <v>2010</v>
      </c>
      <c r="F5" s="185">
        <v>10.241087878036033</v>
      </c>
      <c r="G5" s="185">
        <v>7.7091629331585922</v>
      </c>
      <c r="H5" s="185">
        <v>10.513404590853337</v>
      </c>
      <c r="I5" s="185">
        <v>10.150046690214776</v>
      </c>
      <c r="J5" s="185">
        <v>18.962574772880071</v>
      </c>
      <c r="K5" s="182">
        <v>5.4686645521163735</v>
      </c>
    </row>
    <row r="6" spans="1:11" s="18" customFormat="1" ht="16.5" customHeight="1">
      <c r="A6" s="17"/>
      <c r="B6" s="20">
        <v>2011</v>
      </c>
      <c r="C6" s="183">
        <v>9.4509169675970739</v>
      </c>
      <c r="D6" s="123"/>
      <c r="E6" s="20">
        <v>2011</v>
      </c>
      <c r="F6" s="186">
        <v>8.0016559948928556</v>
      </c>
      <c r="G6" s="186">
        <v>5.5441754060378994</v>
      </c>
      <c r="H6" s="186">
        <v>12.244304485241786</v>
      </c>
      <c r="I6" s="186">
        <v>9.4952825709772366</v>
      </c>
      <c r="J6" s="186">
        <v>24.550077296282971</v>
      </c>
      <c r="K6" s="183">
        <v>5.3558995233249425</v>
      </c>
    </row>
    <row r="7" spans="1:11" s="18" customFormat="1" ht="16.5" customHeight="1">
      <c r="A7" s="17"/>
      <c r="B7" s="20">
        <v>2012</v>
      </c>
      <c r="C7" s="183">
        <v>7.7593509313692932</v>
      </c>
      <c r="D7" s="123"/>
      <c r="E7" s="20">
        <v>2012</v>
      </c>
      <c r="F7" s="186">
        <v>7.5295327873333315</v>
      </c>
      <c r="G7" s="186">
        <v>3.1573810958982751</v>
      </c>
      <c r="H7" s="186">
        <v>7.8937278693700801</v>
      </c>
      <c r="I7" s="186">
        <v>4.2811395822749407</v>
      </c>
      <c r="J7" s="186">
        <v>19.668702297400376</v>
      </c>
      <c r="K7" s="183">
        <v>3.5891772501380457</v>
      </c>
    </row>
    <row r="8" spans="1:11" s="18" customFormat="1" ht="16.5" customHeight="1">
      <c r="A8" s="17"/>
      <c r="B8" s="20">
        <v>2013</v>
      </c>
      <c r="C8" s="183">
        <v>8.1898274704635785</v>
      </c>
      <c r="D8" s="123"/>
      <c r="E8" s="20">
        <v>2013</v>
      </c>
      <c r="F8" s="186">
        <v>7.4421095628049478</v>
      </c>
      <c r="G8" s="186">
        <v>5.9296238359583677</v>
      </c>
      <c r="H8" s="186">
        <v>6.2787622712868512</v>
      </c>
      <c r="I8" s="186">
        <v>3.9629071887136402</v>
      </c>
      <c r="J8" s="186">
        <v>21.536983260320593</v>
      </c>
      <c r="K8" s="183">
        <v>6.4911004308467906</v>
      </c>
    </row>
    <row r="9" spans="1:11" s="18" customFormat="1" ht="16.5" customHeight="1">
      <c r="A9" s="17"/>
      <c r="B9" s="20">
        <v>2014</v>
      </c>
      <c r="C9" s="183">
        <v>9.4487482922592125</v>
      </c>
      <c r="D9" s="123"/>
      <c r="E9" s="20">
        <v>2014</v>
      </c>
      <c r="F9" s="186">
        <v>9.138495239247149</v>
      </c>
      <c r="G9" s="186">
        <v>6.1133356860413102</v>
      </c>
      <c r="H9" s="186">
        <v>8.7139008503314912</v>
      </c>
      <c r="I9" s="186">
        <v>7.3012173375830161</v>
      </c>
      <c r="J9" s="186">
        <v>21.022978115079781</v>
      </c>
      <c r="K9" s="183">
        <v>4.5068928950159064</v>
      </c>
    </row>
    <row r="10" spans="1:11" s="18" customFormat="1" ht="16.5" customHeight="1">
      <c r="A10" s="17"/>
      <c r="B10" s="20">
        <v>2015</v>
      </c>
      <c r="C10" s="183">
        <v>10.905944608976359</v>
      </c>
      <c r="D10" s="123"/>
      <c r="E10" s="20">
        <v>2015</v>
      </c>
      <c r="F10" s="186">
        <v>10.96423466651782</v>
      </c>
      <c r="G10" s="186">
        <v>7.6598585114706372</v>
      </c>
      <c r="H10" s="186">
        <v>6.7844058645832588</v>
      </c>
      <c r="I10" s="186">
        <v>8.6401275394310328</v>
      </c>
      <c r="J10" s="186">
        <v>21.913485559013015</v>
      </c>
      <c r="K10" s="183">
        <v>6.2413693564368016</v>
      </c>
    </row>
    <row r="11" spans="1:11" s="18" customFormat="1" ht="18.75">
      <c r="A11" s="17"/>
      <c r="B11" s="21">
        <v>2016</v>
      </c>
      <c r="C11" s="184">
        <v>10.67403461331776</v>
      </c>
      <c r="D11" s="22"/>
      <c r="E11" s="21">
        <v>2016</v>
      </c>
      <c r="F11" s="187">
        <v>9.8292601624359204</v>
      </c>
      <c r="G11" s="187">
        <v>10.501514641534836</v>
      </c>
      <c r="H11" s="187">
        <v>11.239664776998026</v>
      </c>
      <c r="I11" s="187">
        <v>6.0917697421796912</v>
      </c>
      <c r="J11" s="187">
        <v>24.145070874894365</v>
      </c>
      <c r="K11" s="184">
        <v>6.1193736821036362</v>
      </c>
    </row>
    <row r="12" spans="1:11" s="18" customFormat="1" ht="18.75">
      <c r="A12" s="17"/>
      <c r="B12" s="22" t="s">
        <v>176</v>
      </c>
      <c r="C12" s="22"/>
      <c r="E12" s="64"/>
    </row>
    <row r="14" spans="1:11" s="24" customFormat="1" ht="12.75" customHeight="1">
      <c r="B14" s="502" t="s">
        <v>427</v>
      </c>
      <c r="C14" s="502"/>
      <c r="D14" s="502"/>
      <c r="E14" s="502"/>
      <c r="F14" s="502"/>
      <c r="G14" s="502"/>
      <c r="H14" s="502"/>
      <c r="I14" s="502"/>
      <c r="J14" s="502"/>
      <c r="K14" s="502"/>
    </row>
    <row r="15" spans="1:11" s="24" customFormat="1" ht="12.75">
      <c r="B15" s="502"/>
      <c r="C15" s="502"/>
      <c r="D15" s="502"/>
      <c r="E15" s="502"/>
      <c r="F15" s="502"/>
      <c r="G15" s="502"/>
      <c r="H15" s="502"/>
      <c r="I15" s="502"/>
      <c r="J15" s="502"/>
      <c r="K15" s="502"/>
    </row>
    <row r="16" spans="1:11" s="24" customFormat="1" ht="13.5" customHeight="1">
      <c r="B16" s="142"/>
      <c r="C16" s="142"/>
      <c r="D16" s="142"/>
    </row>
    <row r="17" spans="2:11" ht="15.75">
      <c r="B17" s="23" t="s">
        <v>1</v>
      </c>
      <c r="C17" s="23"/>
      <c r="D17" s="23"/>
    </row>
    <row r="18" spans="2:11" ht="15" customHeight="1">
      <c r="B18" s="517" t="s">
        <v>448</v>
      </c>
      <c r="C18" s="494"/>
      <c r="D18" s="494"/>
      <c r="E18" s="494"/>
      <c r="F18" s="494"/>
      <c r="G18" s="494"/>
      <c r="H18" s="494"/>
      <c r="I18" s="494"/>
      <c r="J18" s="494"/>
      <c r="K18" s="495"/>
    </row>
    <row r="19" spans="2:11">
      <c r="B19" s="496"/>
      <c r="C19" s="497"/>
      <c r="D19" s="497"/>
      <c r="E19" s="497"/>
      <c r="F19" s="497"/>
      <c r="G19" s="497"/>
      <c r="H19" s="497"/>
      <c r="I19" s="497"/>
      <c r="J19" s="497"/>
      <c r="K19" s="498"/>
    </row>
    <row r="20" spans="2:11">
      <c r="B20" s="496"/>
      <c r="C20" s="497"/>
      <c r="D20" s="497"/>
      <c r="E20" s="497"/>
      <c r="F20" s="497"/>
      <c r="G20" s="497"/>
      <c r="H20" s="497"/>
      <c r="I20" s="497"/>
      <c r="J20" s="497"/>
      <c r="K20" s="498"/>
    </row>
    <row r="21" spans="2:11">
      <c r="B21" s="496"/>
      <c r="C21" s="497"/>
      <c r="D21" s="497"/>
      <c r="E21" s="497"/>
      <c r="F21" s="497"/>
      <c r="G21" s="497"/>
      <c r="H21" s="497"/>
      <c r="I21" s="497"/>
      <c r="J21" s="497"/>
      <c r="K21" s="498"/>
    </row>
    <row r="22" spans="2:11">
      <c r="B22" s="496"/>
      <c r="C22" s="497"/>
      <c r="D22" s="497"/>
      <c r="E22" s="497"/>
      <c r="F22" s="497"/>
      <c r="G22" s="497"/>
      <c r="H22" s="497"/>
      <c r="I22" s="497"/>
      <c r="J22" s="497"/>
      <c r="K22" s="498"/>
    </row>
    <row r="23" spans="2:11">
      <c r="B23" s="496"/>
      <c r="C23" s="497"/>
      <c r="D23" s="497"/>
      <c r="E23" s="497"/>
      <c r="F23" s="497"/>
      <c r="G23" s="497"/>
      <c r="H23" s="497"/>
      <c r="I23" s="497"/>
      <c r="J23" s="497"/>
      <c r="K23" s="498"/>
    </row>
    <row r="24" spans="2:11">
      <c r="B24" s="496"/>
      <c r="C24" s="497"/>
      <c r="D24" s="497"/>
      <c r="E24" s="497"/>
      <c r="F24" s="497"/>
      <c r="G24" s="497"/>
      <c r="H24" s="497"/>
      <c r="I24" s="497"/>
      <c r="J24" s="497"/>
      <c r="K24" s="498"/>
    </row>
    <row r="25" spans="2:11">
      <c r="B25" s="496"/>
      <c r="C25" s="497"/>
      <c r="D25" s="497"/>
      <c r="E25" s="497"/>
      <c r="F25" s="497"/>
      <c r="G25" s="497"/>
      <c r="H25" s="497"/>
      <c r="I25" s="497"/>
      <c r="J25" s="497"/>
      <c r="K25" s="498"/>
    </row>
    <row r="26" spans="2:11">
      <c r="B26" s="499"/>
      <c r="C26" s="500"/>
      <c r="D26" s="500"/>
      <c r="E26" s="500"/>
      <c r="F26" s="500"/>
      <c r="G26" s="500"/>
      <c r="H26" s="500"/>
      <c r="I26" s="500"/>
      <c r="J26" s="500"/>
      <c r="K26" s="501"/>
    </row>
  </sheetData>
  <mergeCells count="6">
    <mergeCell ref="B18:K26"/>
    <mergeCell ref="B3:B4"/>
    <mergeCell ref="C3:C4"/>
    <mergeCell ref="E3:E4"/>
    <mergeCell ref="F3:K3"/>
    <mergeCell ref="B14:K15"/>
  </mergeCells>
  <hyperlinks>
    <hyperlink ref="A1" location="Indice!A1" display="Indice!A1" xr:uid="{00000000-0004-0000-4500-000000000000}"/>
    <hyperlink ref="K1" location="'Ficha_tasa homicidios'!A1" display="ficha técnica" xr:uid="{00000000-0004-0000-45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tabColor theme="4" tint="0.59999389629810485"/>
  </sheetPr>
  <dimension ref="A1:AD45"/>
  <sheetViews>
    <sheetView workbookViewId="0">
      <selection activeCell="C4" sqref="C4"/>
    </sheetView>
  </sheetViews>
  <sheetFormatPr defaultColWidth="11.42578125" defaultRowHeight="15"/>
  <cols>
    <col min="1" max="1" width="4.42578125" style="2" customWidth="1"/>
    <col min="2" max="2" width="34.28515625" customWidth="1"/>
    <col min="3" max="3" width="90.710937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+'Tasa homicidios'!B1</f>
        <v>Tasa de mortalidad por homicidios</v>
      </c>
      <c r="D4" s="2"/>
      <c r="E4" s="2"/>
      <c r="F4" s="2"/>
      <c r="G4" s="2"/>
      <c r="H4" s="2"/>
      <c r="I4" s="2"/>
      <c r="J4" s="2"/>
      <c r="K4" s="2"/>
      <c r="L4" s="2"/>
      <c r="M4" s="2"/>
      <c r="N4" s="2"/>
      <c r="O4" s="2"/>
      <c r="P4" s="2"/>
      <c r="Q4" s="2"/>
      <c r="R4" s="2"/>
      <c r="S4" s="2"/>
      <c r="T4" s="2"/>
      <c r="U4" s="2"/>
      <c r="V4" s="2"/>
      <c r="W4" s="2"/>
      <c r="X4" s="2"/>
      <c r="Y4" s="2"/>
      <c r="Z4" s="2"/>
      <c r="AA4" s="2"/>
      <c r="AB4" s="2"/>
      <c r="AC4" s="2"/>
      <c r="AD4" s="2"/>
    </row>
    <row r="5" spans="2:30" ht="44.25" customHeight="1">
      <c r="B5" s="11" t="s">
        <v>4</v>
      </c>
      <c r="C5" s="50" t="s">
        <v>259</v>
      </c>
      <c r="D5" s="2"/>
      <c r="E5" s="2"/>
      <c r="F5" s="2"/>
      <c r="G5" s="2"/>
      <c r="H5" s="2"/>
      <c r="I5" s="2"/>
      <c r="J5" s="2"/>
      <c r="K5" s="2"/>
      <c r="L5" s="2"/>
      <c r="M5" s="2"/>
      <c r="N5" s="2"/>
      <c r="O5" s="2"/>
      <c r="P5" s="2"/>
      <c r="Q5" s="2"/>
      <c r="R5" s="2"/>
      <c r="S5" s="2"/>
      <c r="T5" s="2"/>
      <c r="U5" s="2"/>
      <c r="V5" s="2"/>
      <c r="W5" s="2"/>
      <c r="X5" s="2"/>
      <c r="Y5" s="2"/>
      <c r="Z5" s="2"/>
      <c r="AA5" s="2"/>
      <c r="AB5" s="2"/>
      <c r="AC5" s="2"/>
      <c r="AD5" s="2"/>
    </row>
    <row r="6" spans="2:30" ht="75.75" customHeight="1">
      <c r="B6" s="11" t="s">
        <v>5</v>
      </c>
      <c r="C6" s="119"/>
      <c r="D6" s="2"/>
      <c r="E6" s="2"/>
      <c r="F6" s="2"/>
      <c r="G6" s="2"/>
      <c r="H6" s="2"/>
      <c r="I6" s="2"/>
      <c r="J6" s="2"/>
      <c r="K6" s="2"/>
      <c r="L6" s="2"/>
      <c r="M6" s="2"/>
      <c r="N6" s="2"/>
      <c r="O6" s="2"/>
      <c r="P6" s="2"/>
      <c r="Q6" s="2"/>
      <c r="R6" s="2"/>
      <c r="S6" s="2"/>
      <c r="T6" s="2"/>
      <c r="U6" s="2"/>
      <c r="V6" s="2"/>
      <c r="W6" s="2"/>
      <c r="X6" s="2"/>
      <c r="Y6" s="2"/>
      <c r="Z6" s="2"/>
      <c r="AA6" s="2"/>
      <c r="AB6" s="2"/>
      <c r="AC6" s="2"/>
      <c r="AD6" s="2"/>
    </row>
    <row r="7" spans="2:30">
      <c r="B7" s="11" t="s">
        <v>6</v>
      </c>
      <c r="C7" s="6" t="s">
        <v>260</v>
      </c>
      <c r="D7" s="2"/>
      <c r="E7" s="2"/>
      <c r="F7" s="2"/>
      <c r="G7" s="2"/>
      <c r="H7" s="2"/>
      <c r="I7" s="2"/>
      <c r="J7" s="2"/>
      <c r="K7" s="2"/>
      <c r="L7" s="2"/>
      <c r="M7" s="2"/>
      <c r="N7" s="2"/>
      <c r="O7" s="2"/>
      <c r="P7" s="2"/>
      <c r="Q7" s="2"/>
      <c r="R7" s="2"/>
      <c r="S7" s="2"/>
      <c r="T7" s="2"/>
      <c r="U7" s="2"/>
      <c r="V7" s="2"/>
      <c r="W7" s="2"/>
      <c r="X7" s="2"/>
      <c r="Y7" s="2"/>
      <c r="Z7" s="2"/>
      <c r="AA7" s="2"/>
      <c r="AB7" s="2"/>
      <c r="AC7" s="2"/>
      <c r="AD7" s="2"/>
    </row>
    <row r="8" spans="2:30">
      <c r="B8" s="11" t="s">
        <v>7</v>
      </c>
      <c r="C8" s="6" t="s">
        <v>261</v>
      </c>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8</v>
      </c>
      <c r="C9" s="6" t="s">
        <v>174</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14" t="s">
        <v>9</v>
      </c>
      <c r="C10" s="15"/>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ht="15" customHeight="1">
      <c r="B11" s="506" t="s">
        <v>10</v>
      </c>
      <c r="C11" s="507"/>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c r="B12" s="3" t="s">
        <v>11</v>
      </c>
      <c r="C12" s="4" t="s">
        <v>17</v>
      </c>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5" t="s">
        <v>12</v>
      </c>
      <c r="C13" s="6" t="s">
        <v>104</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13</v>
      </c>
      <c r="C14" s="6" t="s">
        <v>18</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14</v>
      </c>
      <c r="C15" s="77">
        <v>22809280</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7" t="s">
        <v>15</v>
      </c>
      <c r="C16" s="8" t="s">
        <v>105</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2" customFormat="1"/>
    <row r="18" s="2" customFormat="1"/>
    <row r="19" s="2" customFormat="1"/>
    <row r="20" s="2" customFormat="1"/>
    <row r="21" s="2" customFormat="1"/>
    <row r="22" s="2" customFormat="1"/>
    <row r="23" s="2" customFormat="1"/>
    <row r="24" s="2" customFormat="1"/>
    <row r="25" s="2" customFormat="1"/>
    <row r="26" s="2" customFormat="1"/>
    <row r="27" s="2" customFormat="1"/>
    <row r="28" s="2" customFormat="1"/>
    <row r="29" s="2" customFormat="1"/>
    <row r="30" s="2" customFormat="1"/>
    <row r="31" s="2" customFormat="1"/>
    <row r="32"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c r="D42" s="2"/>
      <c r="E42" s="2"/>
      <c r="F42" s="2"/>
      <c r="G42" s="2"/>
      <c r="H42" s="2"/>
      <c r="I42" s="2"/>
      <c r="J42" s="2"/>
      <c r="K42" s="2"/>
      <c r="L42" s="2"/>
      <c r="M42" s="2"/>
      <c r="N42" s="2"/>
      <c r="O42" s="2"/>
      <c r="P42" s="2"/>
      <c r="Q42" s="2"/>
      <c r="R42" s="2"/>
      <c r="S42" s="2"/>
      <c r="T42" s="2"/>
      <c r="U42" s="2"/>
      <c r="V42" s="2"/>
      <c r="W42" s="2"/>
      <c r="X42" s="2"/>
      <c r="Y42" s="2"/>
      <c r="Z42" s="2"/>
      <c r="AA42" s="2"/>
      <c r="AB42" s="2"/>
      <c r="AC42" s="2"/>
      <c r="AD42" s="2"/>
    </row>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sheetData>
  <mergeCells count="2">
    <mergeCell ref="B2:C2"/>
    <mergeCell ref="B11:C11"/>
  </mergeCells>
  <hyperlinks>
    <hyperlink ref="C4" location="'Tasa homicidios'!A1" display="'Tasa homicidios'!A1" xr:uid="{00000000-0004-0000-4600-000000000000}"/>
  </hyperlinks>
  <pageMargins left="0.7" right="0.7" top="0.75" bottom="0.75" header="0.3" footer="0.3"/>
  <pageSetup paperSize="9" orientation="portrait" horizontalDpi="0" verticalDpi="0"/>
  <drawing r:id="rId1"/>
  <extLst>
    <ext xmlns:mx="http://schemas.microsoft.com/office/mac/excel/2008/main" uri="{64002731-A6B0-56B0-2670-7721B7C09600}">
      <mx:PLV Mode="0" OnePage="0" WScale="0"/>
    </ext>
  </extLst>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tabColor theme="4" tint="0.79998168889431442"/>
  </sheetPr>
  <dimension ref="A1:AC26"/>
  <sheetViews>
    <sheetView workbookViewId="0">
      <selection activeCell="B14" sqref="B14:O15"/>
    </sheetView>
  </sheetViews>
  <sheetFormatPr defaultColWidth="11.42578125" defaultRowHeight="15"/>
  <cols>
    <col min="1" max="1" width="5" style="2" customWidth="1"/>
    <col min="2" max="2" width="12.28515625" style="2" customWidth="1"/>
    <col min="3" max="3" width="15.85546875" style="2" customWidth="1"/>
    <col min="4" max="4" width="11" style="2" customWidth="1"/>
    <col min="5" max="5" width="8.28515625" style="2" customWidth="1"/>
    <col min="6" max="6" width="11" style="2" customWidth="1"/>
    <col min="7" max="7" width="13.42578125" style="2" customWidth="1"/>
    <col min="8" max="8" width="11" style="2" customWidth="1"/>
    <col min="9" max="9" width="13.42578125" style="2" customWidth="1"/>
    <col min="10" max="11" width="11.42578125" style="2"/>
    <col min="12" max="12" width="14.7109375" style="2" customWidth="1"/>
    <col min="13" max="13" width="11.42578125" style="2"/>
    <col min="14" max="14" width="14.140625" style="2" customWidth="1"/>
    <col min="15" max="15" width="12.42578125" style="2" customWidth="1"/>
    <col min="16" max="16384" width="11.42578125" style="2"/>
  </cols>
  <sheetData>
    <row r="1" spans="1:29" s="18" customFormat="1" ht="18.75">
      <c r="A1" s="17">
        <v>31</v>
      </c>
      <c r="B1" s="18" t="str">
        <f>+Indice!B44</f>
        <v>Escolaridad promedio de la población</v>
      </c>
      <c r="O1" s="64" t="s">
        <v>19</v>
      </c>
    </row>
    <row r="2" spans="1:29" s="18" customFormat="1" ht="18.75">
      <c r="A2" s="17"/>
      <c r="I2" s="64"/>
    </row>
    <row r="3" spans="1:29" s="18" customFormat="1" ht="31.5" customHeight="1">
      <c r="A3" s="17"/>
      <c r="B3" s="541" t="s">
        <v>0</v>
      </c>
      <c r="C3" s="585" t="s">
        <v>262</v>
      </c>
      <c r="E3" s="541" t="s">
        <v>0</v>
      </c>
      <c r="F3" s="544" t="s">
        <v>266</v>
      </c>
      <c r="G3" s="545"/>
      <c r="I3" s="489" t="s">
        <v>0</v>
      </c>
      <c r="J3" s="583" t="s">
        <v>175</v>
      </c>
      <c r="K3" s="583"/>
      <c r="L3" s="583"/>
      <c r="M3" s="583"/>
      <c r="N3" s="583"/>
      <c r="O3" s="584"/>
      <c r="Q3" s="541" t="s">
        <v>0</v>
      </c>
      <c r="R3" s="544" t="s">
        <v>450</v>
      </c>
      <c r="S3" s="544"/>
      <c r="T3" s="544" t="s">
        <v>264</v>
      </c>
      <c r="U3" s="544"/>
      <c r="V3" s="544" t="s">
        <v>265</v>
      </c>
      <c r="W3" s="545"/>
      <c r="Y3" s="541" t="s">
        <v>0</v>
      </c>
      <c r="Z3" s="544" t="s">
        <v>267</v>
      </c>
      <c r="AA3" s="544"/>
      <c r="AB3" s="544" t="s">
        <v>268</v>
      </c>
      <c r="AC3" s="545"/>
    </row>
    <row r="4" spans="1:29" s="18" customFormat="1" ht="18.75" customHeight="1">
      <c r="A4" s="17"/>
      <c r="B4" s="542"/>
      <c r="C4" s="593"/>
      <c r="D4" s="55"/>
      <c r="E4" s="542"/>
      <c r="F4" s="153" t="s">
        <v>108</v>
      </c>
      <c r="G4" s="140" t="s">
        <v>30</v>
      </c>
      <c r="H4" s="55"/>
      <c r="I4" s="490"/>
      <c r="J4" s="70" t="s">
        <v>23</v>
      </c>
      <c r="K4" s="132" t="s">
        <v>24</v>
      </c>
      <c r="L4" s="132" t="s">
        <v>25</v>
      </c>
      <c r="M4" s="132" t="s">
        <v>26</v>
      </c>
      <c r="N4" s="132" t="s">
        <v>28</v>
      </c>
      <c r="O4" s="136" t="s">
        <v>27</v>
      </c>
      <c r="Q4" s="542"/>
      <c r="R4" s="153" t="s">
        <v>108</v>
      </c>
      <c r="S4" s="139" t="s">
        <v>30</v>
      </c>
      <c r="T4" s="153" t="s">
        <v>108</v>
      </c>
      <c r="U4" s="139" t="s">
        <v>30</v>
      </c>
      <c r="V4" s="153" t="s">
        <v>108</v>
      </c>
      <c r="W4" s="140" t="s">
        <v>30</v>
      </c>
      <c r="Y4" s="542"/>
      <c r="Z4" s="153" t="s">
        <v>108</v>
      </c>
      <c r="AA4" s="139" t="s">
        <v>30</v>
      </c>
      <c r="AB4" s="153" t="s">
        <v>108</v>
      </c>
      <c r="AC4" s="140" t="s">
        <v>30</v>
      </c>
    </row>
    <row r="5" spans="1:29" s="18" customFormat="1" ht="16.5" customHeight="1">
      <c r="A5" s="17"/>
      <c r="B5" s="20">
        <v>2010</v>
      </c>
      <c r="C5" s="61"/>
      <c r="D5" s="123"/>
      <c r="E5" s="20">
        <v>2010</v>
      </c>
      <c r="F5" s="123"/>
      <c r="G5" s="208"/>
      <c r="H5" s="123"/>
      <c r="I5" s="19">
        <v>2010</v>
      </c>
      <c r="J5" s="122"/>
      <c r="K5" s="122"/>
      <c r="L5" s="122"/>
      <c r="M5" s="134"/>
      <c r="N5" s="134"/>
      <c r="O5" s="34"/>
      <c r="Q5" s="20">
        <v>2010</v>
      </c>
      <c r="R5" s="123"/>
      <c r="S5" s="123"/>
      <c r="T5" s="123"/>
      <c r="U5" s="123"/>
      <c r="V5" s="78"/>
      <c r="W5" s="154"/>
      <c r="Y5" s="20">
        <v>2010</v>
      </c>
      <c r="Z5" s="123"/>
      <c r="AA5" s="123"/>
      <c r="AB5" s="123"/>
      <c r="AC5" s="61"/>
    </row>
    <row r="6" spans="1:29" s="18" customFormat="1" ht="16.5" customHeight="1">
      <c r="A6" s="17"/>
      <c r="B6" s="200">
        <v>2011</v>
      </c>
      <c r="C6" s="181">
        <v>8.5</v>
      </c>
      <c r="D6" s="123"/>
      <c r="E6" s="200">
        <v>2011</v>
      </c>
      <c r="F6" s="180">
        <v>8.5</v>
      </c>
      <c r="G6" s="181">
        <v>8.6</v>
      </c>
      <c r="H6" s="123"/>
      <c r="I6" s="200">
        <v>2011</v>
      </c>
      <c r="J6" s="202">
        <v>8.6</v>
      </c>
      <c r="K6" s="202">
        <v>8</v>
      </c>
      <c r="L6" s="202">
        <v>7.6</v>
      </c>
      <c r="M6" s="202">
        <v>6.9</v>
      </c>
      <c r="N6" s="202">
        <v>7</v>
      </c>
      <c r="O6" s="203">
        <v>6.5</v>
      </c>
      <c r="Q6" s="200">
        <v>2011</v>
      </c>
      <c r="R6" s="209">
        <v>6.7</v>
      </c>
      <c r="S6" s="209">
        <v>6.8</v>
      </c>
      <c r="T6" s="209">
        <v>8</v>
      </c>
      <c r="U6" s="209">
        <v>8.6</v>
      </c>
      <c r="V6" s="209">
        <v>9.1999999999999993</v>
      </c>
      <c r="W6" s="210">
        <v>9.1</v>
      </c>
      <c r="Y6" s="200">
        <v>2011</v>
      </c>
      <c r="Z6" s="202">
        <v>6.7</v>
      </c>
      <c r="AA6" s="202">
        <v>6.6</v>
      </c>
      <c r="AB6" s="202">
        <v>8.8000000000000007</v>
      </c>
      <c r="AC6" s="203">
        <v>9</v>
      </c>
    </row>
    <row r="7" spans="1:29" s="18" customFormat="1" ht="16.5" customHeight="1">
      <c r="A7" s="17"/>
      <c r="B7" s="20">
        <v>2012</v>
      </c>
      <c r="C7" s="61"/>
      <c r="D7" s="123"/>
      <c r="E7" s="20">
        <v>2012</v>
      </c>
      <c r="F7" s="123"/>
      <c r="G7" s="61"/>
      <c r="H7" s="123"/>
      <c r="I7" s="20">
        <v>2012</v>
      </c>
      <c r="J7" s="123"/>
      <c r="K7" s="123"/>
      <c r="L7" s="123"/>
      <c r="M7" s="43"/>
      <c r="N7" s="43"/>
      <c r="O7" s="35"/>
      <c r="Q7" s="20">
        <v>2012</v>
      </c>
      <c r="R7" s="123"/>
      <c r="S7" s="123"/>
      <c r="T7" s="123"/>
      <c r="U7" s="123"/>
      <c r="V7" s="78"/>
      <c r="W7" s="154"/>
      <c r="Y7" s="20">
        <v>2012</v>
      </c>
      <c r="Z7" s="123"/>
      <c r="AA7" s="123"/>
      <c r="AB7" s="123"/>
      <c r="AC7" s="61"/>
    </row>
    <row r="8" spans="1:29" s="18" customFormat="1" ht="16.5" customHeight="1">
      <c r="A8" s="17"/>
      <c r="B8" s="20">
        <v>2013</v>
      </c>
      <c r="C8" s="61"/>
      <c r="D8" s="123"/>
      <c r="E8" s="20">
        <v>2013</v>
      </c>
      <c r="F8" s="123"/>
      <c r="G8" s="61"/>
      <c r="H8" s="123"/>
      <c r="I8" s="20">
        <v>2013</v>
      </c>
      <c r="J8" s="123"/>
      <c r="K8" s="123"/>
      <c r="L8" s="123"/>
      <c r="M8" s="43"/>
      <c r="N8" s="43"/>
      <c r="O8" s="35"/>
      <c r="Q8" s="20">
        <v>2013</v>
      </c>
      <c r="R8" s="123"/>
      <c r="S8" s="123"/>
      <c r="T8" s="123"/>
      <c r="U8" s="123"/>
      <c r="V8" s="78"/>
      <c r="W8" s="154"/>
      <c r="Y8" s="20">
        <v>2013</v>
      </c>
      <c r="Z8" s="123"/>
      <c r="AA8" s="123"/>
      <c r="AB8" s="123"/>
      <c r="AC8" s="61"/>
    </row>
    <row r="9" spans="1:29" s="18" customFormat="1" ht="16.5" customHeight="1">
      <c r="A9" s="17"/>
      <c r="B9" s="20">
        <v>2014</v>
      </c>
      <c r="C9" s="61"/>
      <c r="D9" s="123"/>
      <c r="E9" s="20">
        <v>2014</v>
      </c>
      <c r="F9" s="123"/>
      <c r="G9" s="61"/>
      <c r="H9" s="123"/>
      <c r="I9" s="20">
        <v>2014</v>
      </c>
      <c r="J9" s="123"/>
      <c r="K9" s="123"/>
      <c r="L9" s="123"/>
      <c r="M9" s="43"/>
      <c r="N9" s="43"/>
      <c r="O9" s="35"/>
      <c r="Q9" s="20">
        <v>2014</v>
      </c>
      <c r="R9" s="123"/>
      <c r="S9" s="123"/>
      <c r="T9" s="123"/>
      <c r="U9" s="123"/>
      <c r="V9" s="78"/>
      <c r="W9" s="154"/>
      <c r="Y9" s="20">
        <v>2014</v>
      </c>
      <c r="Z9" s="123"/>
      <c r="AA9" s="123"/>
      <c r="AB9" s="123"/>
      <c r="AC9" s="61"/>
    </row>
    <row r="10" spans="1:29" s="18" customFormat="1" ht="16.5" customHeight="1">
      <c r="A10" s="17"/>
      <c r="B10" s="20">
        <v>2015</v>
      </c>
      <c r="C10" s="61"/>
      <c r="D10" s="123"/>
      <c r="E10" s="20">
        <v>2015</v>
      </c>
      <c r="F10" s="123"/>
      <c r="G10" s="61"/>
      <c r="H10" s="123"/>
      <c r="I10" s="20">
        <v>2015</v>
      </c>
      <c r="J10" s="123"/>
      <c r="K10" s="123"/>
      <c r="L10" s="123"/>
      <c r="M10" s="43"/>
      <c r="N10" s="43"/>
      <c r="O10" s="35"/>
      <c r="Q10" s="20">
        <v>2015</v>
      </c>
      <c r="R10" s="123"/>
      <c r="S10" s="123"/>
      <c r="T10" s="123"/>
      <c r="U10" s="123"/>
      <c r="V10" s="78"/>
      <c r="W10" s="154"/>
      <c r="Y10" s="20">
        <v>2015</v>
      </c>
      <c r="Z10" s="123"/>
      <c r="AA10" s="123"/>
      <c r="AB10" s="123"/>
      <c r="AC10" s="61"/>
    </row>
    <row r="11" spans="1:29" s="18" customFormat="1" ht="18.75">
      <c r="A11" s="17"/>
      <c r="B11" s="21">
        <v>2016</v>
      </c>
      <c r="C11" s="141"/>
      <c r="D11" s="123"/>
      <c r="E11" s="21">
        <v>2016</v>
      </c>
      <c r="F11" s="124"/>
      <c r="G11" s="141"/>
      <c r="H11" s="22"/>
      <c r="I11" s="21">
        <v>2016</v>
      </c>
      <c r="J11" s="124"/>
      <c r="K11" s="48"/>
      <c r="L11" s="48"/>
      <c r="M11" s="48"/>
      <c r="N11" s="48"/>
      <c r="O11" s="49"/>
      <c r="Q11" s="21">
        <v>2016</v>
      </c>
      <c r="R11" s="124"/>
      <c r="S11" s="124"/>
      <c r="T11" s="124"/>
      <c r="U11" s="124"/>
      <c r="V11" s="155"/>
      <c r="W11" s="156"/>
      <c r="Y11" s="21">
        <v>2016</v>
      </c>
      <c r="Z11" s="124"/>
      <c r="AA11" s="124"/>
      <c r="AB11" s="124"/>
      <c r="AC11" s="141"/>
    </row>
    <row r="12" spans="1:29" s="18" customFormat="1" ht="18.75">
      <c r="A12" s="17"/>
      <c r="B12" s="22" t="s">
        <v>263</v>
      </c>
      <c r="C12" s="22"/>
      <c r="D12" s="22"/>
      <c r="E12" s="152"/>
      <c r="F12" s="152"/>
      <c r="G12" s="152"/>
      <c r="I12" s="64"/>
      <c r="Q12" s="22" t="s">
        <v>339</v>
      </c>
      <c r="R12" s="22"/>
      <c r="S12" s="22"/>
      <c r="T12" s="22"/>
    </row>
    <row r="14" spans="1:29" s="24" customFormat="1" ht="12.75" customHeight="1">
      <c r="B14" s="502" t="s">
        <v>427</v>
      </c>
      <c r="C14" s="502"/>
      <c r="D14" s="502"/>
      <c r="E14" s="502"/>
      <c r="F14" s="502"/>
      <c r="G14" s="502"/>
      <c r="H14" s="502"/>
      <c r="I14" s="502"/>
      <c r="J14" s="502"/>
      <c r="K14" s="502"/>
      <c r="L14" s="502"/>
      <c r="M14" s="502"/>
      <c r="N14" s="502"/>
      <c r="O14" s="502"/>
    </row>
    <row r="15" spans="1:29" s="24" customFormat="1" ht="12.75">
      <c r="B15" s="502"/>
      <c r="C15" s="502"/>
      <c r="D15" s="502"/>
      <c r="E15" s="502"/>
      <c r="F15" s="502"/>
      <c r="G15" s="502"/>
      <c r="H15" s="502"/>
      <c r="I15" s="502"/>
      <c r="J15" s="502"/>
      <c r="K15" s="502"/>
      <c r="L15" s="502"/>
      <c r="M15" s="502"/>
      <c r="N15" s="502"/>
      <c r="O15" s="502"/>
    </row>
    <row r="16" spans="1:29" s="24" customFormat="1" ht="13.5" customHeight="1">
      <c r="B16" s="142"/>
      <c r="C16" s="142"/>
      <c r="D16" s="142"/>
      <c r="E16" s="142"/>
      <c r="F16" s="142"/>
      <c r="G16" s="142"/>
      <c r="H16" s="142"/>
    </row>
    <row r="17" spans="2:15" ht="15.75">
      <c r="B17" s="23" t="s">
        <v>1</v>
      </c>
      <c r="C17" s="23"/>
      <c r="D17" s="23"/>
      <c r="E17" s="23"/>
      <c r="F17" s="23"/>
      <c r="G17" s="23"/>
      <c r="H17" s="23"/>
    </row>
    <row r="18" spans="2:15" ht="15" customHeight="1">
      <c r="B18" s="561" t="s">
        <v>449</v>
      </c>
      <c r="C18" s="562"/>
      <c r="D18" s="562"/>
      <c r="E18" s="562"/>
      <c r="F18" s="562"/>
      <c r="G18" s="562"/>
      <c r="H18" s="562"/>
      <c r="I18" s="562"/>
      <c r="J18" s="562"/>
      <c r="K18" s="562"/>
      <c r="L18" s="562"/>
      <c r="M18" s="562"/>
      <c r="N18" s="562"/>
      <c r="O18" s="563"/>
    </row>
    <row r="19" spans="2:15">
      <c r="B19" s="564"/>
      <c r="C19" s="565"/>
      <c r="D19" s="565"/>
      <c r="E19" s="565"/>
      <c r="F19" s="565"/>
      <c r="G19" s="565"/>
      <c r="H19" s="565"/>
      <c r="I19" s="565"/>
      <c r="J19" s="565"/>
      <c r="K19" s="565"/>
      <c r="L19" s="565"/>
      <c r="M19" s="565"/>
      <c r="N19" s="565"/>
      <c r="O19" s="566"/>
    </row>
    <row r="20" spans="2:15">
      <c r="B20" s="564"/>
      <c r="C20" s="565"/>
      <c r="D20" s="565"/>
      <c r="E20" s="565"/>
      <c r="F20" s="565"/>
      <c r="G20" s="565"/>
      <c r="H20" s="565"/>
      <c r="I20" s="565"/>
      <c r="J20" s="565"/>
      <c r="K20" s="565"/>
      <c r="L20" s="565"/>
      <c r="M20" s="565"/>
      <c r="N20" s="565"/>
      <c r="O20" s="566"/>
    </row>
    <row r="21" spans="2:15">
      <c r="B21" s="564"/>
      <c r="C21" s="565"/>
      <c r="D21" s="565"/>
      <c r="E21" s="565"/>
      <c r="F21" s="565"/>
      <c r="G21" s="565"/>
      <c r="H21" s="565"/>
      <c r="I21" s="565"/>
      <c r="J21" s="565"/>
      <c r="K21" s="565"/>
      <c r="L21" s="565"/>
      <c r="M21" s="565"/>
      <c r="N21" s="565"/>
      <c r="O21" s="566"/>
    </row>
    <row r="22" spans="2:15">
      <c r="B22" s="564"/>
      <c r="C22" s="565"/>
      <c r="D22" s="565"/>
      <c r="E22" s="565"/>
      <c r="F22" s="565"/>
      <c r="G22" s="565"/>
      <c r="H22" s="565"/>
      <c r="I22" s="565"/>
      <c r="J22" s="565"/>
      <c r="K22" s="565"/>
      <c r="L22" s="565"/>
      <c r="M22" s="565"/>
      <c r="N22" s="565"/>
      <c r="O22" s="566"/>
    </row>
    <row r="23" spans="2:15">
      <c r="B23" s="564"/>
      <c r="C23" s="565"/>
      <c r="D23" s="565"/>
      <c r="E23" s="565"/>
      <c r="F23" s="565"/>
      <c r="G23" s="565"/>
      <c r="H23" s="565"/>
      <c r="I23" s="565"/>
      <c r="J23" s="565"/>
      <c r="K23" s="565"/>
      <c r="L23" s="565"/>
      <c r="M23" s="565"/>
      <c r="N23" s="565"/>
      <c r="O23" s="566"/>
    </row>
    <row r="24" spans="2:15">
      <c r="B24" s="564"/>
      <c r="C24" s="565"/>
      <c r="D24" s="565"/>
      <c r="E24" s="565"/>
      <c r="F24" s="565"/>
      <c r="G24" s="565"/>
      <c r="H24" s="565"/>
      <c r="I24" s="565"/>
      <c r="J24" s="565"/>
      <c r="K24" s="565"/>
      <c r="L24" s="565"/>
      <c r="M24" s="565"/>
      <c r="N24" s="565"/>
      <c r="O24" s="566"/>
    </row>
    <row r="25" spans="2:15">
      <c r="B25" s="564"/>
      <c r="C25" s="565"/>
      <c r="D25" s="565"/>
      <c r="E25" s="565"/>
      <c r="F25" s="565"/>
      <c r="G25" s="565"/>
      <c r="H25" s="565"/>
      <c r="I25" s="565"/>
      <c r="J25" s="565"/>
      <c r="K25" s="565"/>
      <c r="L25" s="565"/>
      <c r="M25" s="565"/>
      <c r="N25" s="565"/>
      <c r="O25" s="566"/>
    </row>
    <row r="26" spans="2:15">
      <c r="B26" s="567"/>
      <c r="C26" s="568"/>
      <c r="D26" s="568"/>
      <c r="E26" s="568"/>
      <c r="F26" s="568"/>
      <c r="G26" s="568"/>
      <c r="H26" s="568"/>
      <c r="I26" s="568"/>
      <c r="J26" s="568"/>
      <c r="K26" s="568"/>
      <c r="L26" s="568"/>
      <c r="M26" s="568"/>
      <c r="N26" s="568"/>
      <c r="O26" s="569"/>
    </row>
  </sheetData>
  <mergeCells count="15">
    <mergeCell ref="AB3:AC3"/>
    <mergeCell ref="Q3:Q4"/>
    <mergeCell ref="R3:S3"/>
    <mergeCell ref="T3:U3"/>
    <mergeCell ref="V3:W3"/>
    <mergeCell ref="Y3:Y4"/>
    <mergeCell ref="Z3:AA3"/>
    <mergeCell ref="B18:O26"/>
    <mergeCell ref="E3:E4"/>
    <mergeCell ref="F3:G3"/>
    <mergeCell ref="B3:B4"/>
    <mergeCell ref="C3:C4"/>
    <mergeCell ref="I3:I4"/>
    <mergeCell ref="J3:O3"/>
    <mergeCell ref="B14:O15"/>
  </mergeCells>
  <hyperlinks>
    <hyperlink ref="A1" location="Indice!A1" display="Indice!A1" xr:uid="{00000000-0004-0000-4700-000000000000}"/>
    <hyperlink ref="O1" location="'Ficha_escolaridad promedio'!A1" display="ficha técnica" xr:uid="{00000000-0004-0000-47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tabColor theme="4" tint="0.59999389629810485"/>
  </sheetPr>
  <dimension ref="A1:AD46"/>
  <sheetViews>
    <sheetView workbookViewId="0">
      <selection activeCell="C23" sqref="C23"/>
    </sheetView>
  </sheetViews>
  <sheetFormatPr defaultColWidth="11.42578125" defaultRowHeight="15"/>
  <cols>
    <col min="1" max="1" width="4.42578125" style="2" customWidth="1"/>
    <col min="2" max="2" width="36.28515625" customWidth="1"/>
    <col min="3" max="3" width="90.710937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+'Escolaridad promedio'!B1</f>
        <v>Escolaridad promedio de la población</v>
      </c>
      <c r="D4" s="2"/>
      <c r="E4" s="2"/>
      <c r="F4" s="2"/>
      <c r="G4" s="2"/>
      <c r="H4" s="2"/>
      <c r="I4" s="2"/>
      <c r="J4" s="2"/>
      <c r="K4" s="2"/>
      <c r="L4" s="2"/>
      <c r="M4" s="2"/>
      <c r="N4" s="2"/>
      <c r="O4" s="2"/>
      <c r="P4" s="2"/>
      <c r="Q4" s="2"/>
      <c r="R4" s="2"/>
      <c r="S4" s="2"/>
      <c r="T4" s="2"/>
      <c r="U4" s="2"/>
      <c r="V4" s="2"/>
      <c r="W4" s="2"/>
      <c r="X4" s="2"/>
      <c r="Y4" s="2"/>
      <c r="Z4" s="2"/>
      <c r="AA4" s="2"/>
      <c r="AB4" s="2"/>
      <c r="AC4" s="2"/>
      <c r="AD4" s="2"/>
    </row>
    <row r="5" spans="2:30" ht="44.25" customHeight="1">
      <c r="B5" s="11" t="s">
        <v>4</v>
      </c>
      <c r="C5" s="50" t="s">
        <v>269</v>
      </c>
      <c r="D5" s="2"/>
      <c r="E5" s="2"/>
      <c r="F5" s="2"/>
      <c r="G5" s="2"/>
      <c r="H5" s="2"/>
      <c r="I5" s="2"/>
      <c r="J5" s="2"/>
      <c r="K5" s="2"/>
      <c r="L5" s="2"/>
      <c r="M5" s="2"/>
      <c r="N5" s="2"/>
      <c r="O5" s="2"/>
      <c r="P5" s="2"/>
      <c r="Q5" s="2"/>
      <c r="R5" s="2"/>
      <c r="S5" s="2"/>
      <c r="T5" s="2"/>
      <c r="U5" s="2"/>
      <c r="V5" s="2"/>
      <c r="W5" s="2"/>
      <c r="X5" s="2"/>
      <c r="Y5" s="2"/>
      <c r="Z5" s="2"/>
      <c r="AA5" s="2"/>
      <c r="AB5" s="2"/>
      <c r="AC5" s="2"/>
      <c r="AD5" s="2"/>
    </row>
    <row r="6" spans="2:30" ht="103.5" customHeight="1">
      <c r="B6" s="11" t="s">
        <v>5</v>
      </c>
      <c r="C6" s="119"/>
      <c r="D6" s="2"/>
      <c r="E6" s="2"/>
      <c r="F6" s="2"/>
      <c r="G6" s="2"/>
      <c r="H6" s="2"/>
      <c r="I6" s="2"/>
      <c r="J6" s="2"/>
      <c r="K6" s="2"/>
      <c r="L6" s="2"/>
      <c r="M6" s="2"/>
      <c r="N6" s="2"/>
      <c r="O6" s="2"/>
      <c r="P6" s="2"/>
      <c r="Q6" s="2"/>
      <c r="R6" s="2"/>
      <c r="S6" s="2"/>
      <c r="T6" s="2"/>
      <c r="U6" s="2"/>
      <c r="V6" s="2"/>
      <c r="W6" s="2"/>
      <c r="X6" s="2"/>
      <c r="Y6" s="2"/>
      <c r="Z6" s="2"/>
      <c r="AA6" s="2"/>
      <c r="AB6" s="2"/>
      <c r="AC6" s="2"/>
      <c r="AD6" s="2"/>
    </row>
    <row r="7" spans="2:30">
      <c r="B7" s="11" t="s">
        <v>6</v>
      </c>
      <c r="C7" s="6" t="s">
        <v>34</v>
      </c>
      <c r="D7" s="2"/>
      <c r="E7" s="2"/>
      <c r="F7" s="2"/>
      <c r="G7" s="2"/>
      <c r="H7" s="2"/>
      <c r="I7" s="2"/>
      <c r="J7" s="2"/>
      <c r="K7" s="2"/>
      <c r="L7" s="2"/>
      <c r="M7" s="2"/>
      <c r="N7" s="2"/>
      <c r="O7" s="2"/>
      <c r="P7" s="2"/>
      <c r="Q7" s="2"/>
      <c r="R7" s="2"/>
      <c r="S7" s="2"/>
      <c r="T7" s="2"/>
      <c r="U7" s="2"/>
      <c r="V7" s="2"/>
      <c r="W7" s="2"/>
      <c r="X7" s="2"/>
      <c r="Y7" s="2"/>
      <c r="Z7" s="2"/>
      <c r="AA7" s="2"/>
      <c r="AB7" s="2"/>
      <c r="AC7" s="2"/>
      <c r="AD7" s="2"/>
    </row>
    <row r="8" spans="2:30">
      <c r="B8" s="11" t="s">
        <v>7</v>
      </c>
      <c r="C8" s="6" t="s">
        <v>270</v>
      </c>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8</v>
      </c>
      <c r="C9" s="6" t="s">
        <v>271</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11" t="s">
        <v>340</v>
      </c>
      <c r="C10" s="6" t="s">
        <v>341</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14" t="s">
        <v>9</v>
      </c>
      <c r="C11" s="15"/>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ht="15" customHeight="1">
      <c r="B12" s="506" t="s">
        <v>10</v>
      </c>
      <c r="C12" s="507"/>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3" t="s">
        <v>11</v>
      </c>
      <c r="C13" s="4" t="s">
        <v>342</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12</v>
      </c>
      <c r="C14" s="6" t="s">
        <v>343</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13</v>
      </c>
      <c r="C15" s="6" t="s">
        <v>18</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5" t="s">
        <v>14</v>
      </c>
      <c r="C16" s="77">
        <v>22809280</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7" t="s">
        <v>15</v>
      </c>
      <c r="C17" s="8" t="s">
        <v>344</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row r="19" spans="2:30" s="2" customFormat="1"/>
    <row r="20" spans="2:30" s="2" customFormat="1"/>
    <row r="21" spans="2:30" s="2" customFormat="1"/>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2:C12"/>
  </mergeCells>
  <hyperlinks>
    <hyperlink ref="C4" location="'Escolaridad promedio'!A1" display="'Escolaridad promedio'!A1" xr:uid="{00000000-0004-0000-4800-000000000000}"/>
    <hyperlink ref="C17" r:id="rId1" xr:uid="{00000000-0004-0000-4800-000001000000}"/>
  </hyperlinks>
  <pageMargins left="0.7" right="0.7" top="0.75" bottom="0.75" header="0.3" footer="0.3"/>
  <pageSetup paperSize="9" orientation="portrait" horizontalDpi="0" verticalDpi="0"/>
  <drawing r:id="rId2"/>
  <extLst>
    <ext xmlns:mx="http://schemas.microsoft.com/office/mac/excel/2008/main" uri="{64002731-A6B0-56B0-2670-7721B7C09600}">
      <mx:PLV Mode="0" OnePage="0" WScale="0"/>
    </ext>
  </extLst>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tabColor theme="4" tint="0.79998168889431442"/>
  </sheetPr>
  <dimension ref="A1:AC26"/>
  <sheetViews>
    <sheetView zoomScale="86" zoomScaleNormal="86" zoomScalePageLayoutView="86" workbookViewId="0"/>
  </sheetViews>
  <sheetFormatPr defaultColWidth="11.42578125" defaultRowHeight="15"/>
  <cols>
    <col min="1" max="1" width="5" style="2" customWidth="1"/>
    <col min="2" max="2" width="12.28515625" style="2" customWidth="1"/>
    <col min="3" max="3" width="15.85546875" style="2" customWidth="1"/>
    <col min="4" max="4" width="11" style="2" customWidth="1"/>
    <col min="5" max="5" width="8.28515625" style="2" customWidth="1"/>
    <col min="6" max="6" width="11" style="2" customWidth="1"/>
    <col min="7" max="7" width="13.42578125" style="2" customWidth="1"/>
    <col min="8" max="8" width="11" style="2" customWidth="1"/>
    <col min="9" max="9" width="13.42578125" style="2" customWidth="1"/>
    <col min="10" max="11" width="11.42578125" style="2"/>
    <col min="12" max="12" width="15.42578125" style="2" bestFit="1" customWidth="1"/>
    <col min="13" max="13" width="11.42578125" style="2"/>
    <col min="14" max="14" width="14.140625" style="2" customWidth="1"/>
    <col min="15" max="15" width="12.42578125" style="2" customWidth="1"/>
    <col min="16" max="16384" width="11.42578125" style="2"/>
  </cols>
  <sheetData>
    <row r="1" spans="1:29" s="18" customFormat="1" ht="18.75">
      <c r="A1" s="17">
        <v>32</v>
      </c>
      <c r="B1" s="18" t="str">
        <f>+Indice!B45</f>
        <v>Porcentaje de alfabetismo</v>
      </c>
      <c r="O1" s="64" t="s">
        <v>19</v>
      </c>
    </row>
    <row r="2" spans="1:29" s="18" customFormat="1" ht="18.75">
      <c r="A2" s="17"/>
      <c r="I2" s="64"/>
    </row>
    <row r="3" spans="1:29" s="18" customFormat="1" ht="31.5" customHeight="1">
      <c r="A3" s="17"/>
      <c r="B3" s="541" t="s">
        <v>0</v>
      </c>
      <c r="C3" s="585" t="s">
        <v>40</v>
      </c>
      <c r="E3" s="541" t="s">
        <v>0</v>
      </c>
      <c r="F3" s="544" t="s">
        <v>266</v>
      </c>
      <c r="G3" s="545"/>
      <c r="I3" s="489" t="s">
        <v>0</v>
      </c>
      <c r="J3" s="583" t="s">
        <v>175</v>
      </c>
      <c r="K3" s="583"/>
      <c r="L3" s="583"/>
      <c r="M3" s="583"/>
      <c r="N3" s="583"/>
      <c r="O3" s="584"/>
      <c r="Q3" s="541" t="s">
        <v>0</v>
      </c>
      <c r="R3" s="544" t="s">
        <v>450</v>
      </c>
      <c r="S3" s="544"/>
      <c r="T3" s="544" t="s">
        <v>264</v>
      </c>
      <c r="U3" s="544"/>
      <c r="V3" s="544" t="s">
        <v>265</v>
      </c>
      <c r="W3" s="545"/>
      <c r="Y3" s="541" t="s">
        <v>0</v>
      </c>
      <c r="Z3" s="544" t="s">
        <v>267</v>
      </c>
      <c r="AA3" s="544"/>
      <c r="AB3" s="544" t="s">
        <v>268</v>
      </c>
      <c r="AC3" s="545"/>
    </row>
    <row r="4" spans="1:29" s="18" customFormat="1" ht="18.75" customHeight="1">
      <c r="A4" s="17"/>
      <c r="B4" s="542"/>
      <c r="C4" s="593"/>
      <c r="D4" s="55"/>
      <c r="E4" s="542"/>
      <c r="F4" s="153" t="s">
        <v>108</v>
      </c>
      <c r="G4" s="140" t="s">
        <v>30</v>
      </c>
      <c r="H4" s="55"/>
      <c r="I4" s="490"/>
      <c r="J4" s="70" t="s">
        <v>23</v>
      </c>
      <c r="K4" s="132" t="s">
        <v>24</v>
      </c>
      <c r="L4" s="132" t="s">
        <v>25</v>
      </c>
      <c r="M4" s="132" t="s">
        <v>26</v>
      </c>
      <c r="N4" s="132" t="s">
        <v>28</v>
      </c>
      <c r="O4" s="136" t="s">
        <v>27</v>
      </c>
      <c r="Q4" s="542"/>
      <c r="R4" s="153" t="s">
        <v>108</v>
      </c>
      <c r="S4" s="139" t="s">
        <v>30</v>
      </c>
      <c r="T4" s="153" t="s">
        <v>108</v>
      </c>
      <c r="U4" s="139" t="s">
        <v>30</v>
      </c>
      <c r="V4" s="153" t="s">
        <v>108</v>
      </c>
      <c r="W4" s="140" t="s">
        <v>30</v>
      </c>
      <c r="Y4" s="542"/>
      <c r="Z4" s="153" t="s">
        <v>108</v>
      </c>
      <c r="AA4" s="139" t="s">
        <v>30</v>
      </c>
      <c r="AB4" s="153" t="s">
        <v>108</v>
      </c>
      <c r="AC4" s="140" t="s">
        <v>30</v>
      </c>
    </row>
    <row r="5" spans="1:29" s="18" customFormat="1" ht="16.5" customHeight="1">
      <c r="A5" s="17"/>
      <c r="B5" s="20">
        <v>2010</v>
      </c>
      <c r="C5" s="61"/>
      <c r="D5" s="123"/>
      <c r="E5" s="20">
        <v>2010</v>
      </c>
      <c r="F5" s="123"/>
      <c r="G5" s="61"/>
      <c r="H5" s="123"/>
      <c r="I5" s="19">
        <v>2010</v>
      </c>
      <c r="J5" s="122"/>
      <c r="K5" s="122"/>
      <c r="L5" s="122"/>
      <c r="M5" s="134"/>
      <c r="N5" s="134"/>
      <c r="O5" s="34"/>
      <c r="Q5" s="20">
        <v>2010</v>
      </c>
      <c r="R5" s="123"/>
      <c r="S5" s="123"/>
      <c r="T5" s="123"/>
      <c r="U5" s="123"/>
      <c r="V5" s="78"/>
      <c r="W5" s="154"/>
      <c r="Y5" s="20">
        <v>2010</v>
      </c>
      <c r="Z5" s="123"/>
      <c r="AA5" s="123"/>
      <c r="AB5" s="123"/>
      <c r="AC5" s="61"/>
    </row>
    <row r="6" spans="1:29" s="18" customFormat="1" ht="16.5" customHeight="1">
      <c r="A6" s="17"/>
      <c r="B6" s="200">
        <v>2011</v>
      </c>
      <c r="C6" s="181">
        <v>97.6</v>
      </c>
      <c r="D6" s="123"/>
      <c r="E6" s="200">
        <v>2011</v>
      </c>
      <c r="F6" s="180">
        <v>97.5</v>
      </c>
      <c r="G6" s="181">
        <v>97.7</v>
      </c>
      <c r="H6" s="123"/>
      <c r="I6" s="200">
        <v>2011</v>
      </c>
      <c r="J6" s="180">
        <v>98.4</v>
      </c>
      <c r="K6" s="202">
        <v>97</v>
      </c>
      <c r="L6" s="180">
        <v>96.8</v>
      </c>
      <c r="M6" s="201">
        <v>96.2</v>
      </c>
      <c r="N6" s="201">
        <v>96.3</v>
      </c>
      <c r="O6" s="204">
        <v>94.8</v>
      </c>
      <c r="Q6" s="200">
        <v>2011</v>
      </c>
      <c r="R6" s="180">
        <v>93.6</v>
      </c>
      <c r="S6" s="180">
        <v>91.1</v>
      </c>
      <c r="T6" s="202">
        <v>97</v>
      </c>
      <c r="U6" s="180">
        <v>97.3</v>
      </c>
      <c r="V6" s="180">
        <v>97.7</v>
      </c>
      <c r="W6" s="180">
        <v>97.9</v>
      </c>
      <c r="Y6" s="200">
        <v>2011</v>
      </c>
      <c r="Z6" s="202">
        <v>91.2</v>
      </c>
      <c r="AA6" s="202">
        <v>92</v>
      </c>
      <c r="AB6" s="202">
        <v>98.4</v>
      </c>
      <c r="AC6" s="203">
        <v>98.5</v>
      </c>
    </row>
    <row r="7" spans="1:29" s="18" customFormat="1" ht="16.5" customHeight="1">
      <c r="A7" s="17"/>
      <c r="B7" s="20">
        <v>2012</v>
      </c>
      <c r="C7" s="61"/>
      <c r="D7" s="123"/>
      <c r="E7" s="20">
        <v>2012</v>
      </c>
      <c r="F7" s="130"/>
      <c r="G7" s="208"/>
      <c r="H7" s="123"/>
      <c r="I7" s="20">
        <v>2012</v>
      </c>
      <c r="J7" s="123"/>
      <c r="K7" s="123"/>
      <c r="L7" s="123"/>
      <c r="M7" s="43"/>
      <c r="N7" s="43"/>
      <c r="O7" s="35"/>
      <c r="Q7" s="20">
        <v>2012</v>
      </c>
      <c r="R7" s="123"/>
      <c r="S7" s="123"/>
      <c r="T7" s="123"/>
      <c r="U7" s="123"/>
      <c r="V7" s="78"/>
      <c r="W7" s="154"/>
      <c r="Y7" s="20">
        <v>2012</v>
      </c>
      <c r="Z7" s="123"/>
      <c r="AA7" s="123"/>
      <c r="AB7" s="123"/>
      <c r="AC7" s="61"/>
    </row>
    <row r="8" spans="1:29" s="18" customFormat="1" ht="16.5" customHeight="1">
      <c r="A8" s="17"/>
      <c r="B8" s="20">
        <v>2013</v>
      </c>
      <c r="C8" s="61"/>
      <c r="D8" s="123"/>
      <c r="E8" s="20">
        <v>2013</v>
      </c>
      <c r="F8" s="123"/>
      <c r="G8" s="61"/>
      <c r="H8" s="123"/>
      <c r="I8" s="20">
        <v>2013</v>
      </c>
      <c r="J8" s="123"/>
      <c r="K8" s="123"/>
      <c r="L8" s="123"/>
      <c r="M8" s="43"/>
      <c r="N8" s="43"/>
      <c r="O8" s="35"/>
      <c r="Q8" s="20">
        <v>2013</v>
      </c>
      <c r="R8" s="123"/>
      <c r="S8" s="123"/>
      <c r="T8" s="123"/>
      <c r="U8" s="123"/>
      <c r="V8" s="78"/>
      <c r="W8" s="154"/>
      <c r="Y8" s="20">
        <v>2013</v>
      </c>
      <c r="Z8" s="123"/>
      <c r="AA8" s="123"/>
      <c r="AB8" s="123"/>
      <c r="AC8" s="61"/>
    </row>
    <row r="9" spans="1:29" s="18" customFormat="1" ht="16.5" customHeight="1">
      <c r="A9" s="17"/>
      <c r="B9" s="20">
        <v>2014</v>
      </c>
      <c r="C9" s="61"/>
      <c r="D9" s="123"/>
      <c r="E9" s="20">
        <v>2014</v>
      </c>
      <c r="F9" s="123"/>
      <c r="G9" s="61"/>
      <c r="H9" s="123"/>
      <c r="I9" s="20">
        <v>2014</v>
      </c>
      <c r="J9" s="123"/>
      <c r="K9" s="123"/>
      <c r="L9" s="123"/>
      <c r="M9" s="43"/>
      <c r="N9" s="43"/>
      <c r="O9" s="35"/>
      <c r="Q9" s="20">
        <v>2014</v>
      </c>
      <c r="R9" s="123"/>
      <c r="S9" s="123"/>
      <c r="T9" s="123"/>
      <c r="U9" s="123"/>
      <c r="V9" s="78"/>
      <c r="W9" s="154"/>
      <c r="Y9" s="20">
        <v>2014</v>
      </c>
      <c r="Z9" s="123"/>
      <c r="AA9" s="123"/>
      <c r="AB9" s="123"/>
      <c r="AC9" s="61"/>
    </row>
    <row r="10" spans="1:29" s="18" customFormat="1" ht="16.5" customHeight="1">
      <c r="A10" s="17"/>
      <c r="B10" s="20">
        <v>2015</v>
      </c>
      <c r="C10" s="61"/>
      <c r="D10" s="123"/>
      <c r="E10" s="20">
        <v>2015</v>
      </c>
      <c r="F10" s="123"/>
      <c r="G10" s="61"/>
      <c r="H10" s="123"/>
      <c r="I10" s="20">
        <v>2015</v>
      </c>
      <c r="J10" s="123"/>
      <c r="K10" s="123"/>
      <c r="L10" s="123"/>
      <c r="M10" s="43"/>
      <c r="N10" s="43"/>
      <c r="O10" s="35"/>
      <c r="Q10" s="20">
        <v>2015</v>
      </c>
      <c r="R10" s="123"/>
      <c r="S10" s="123"/>
      <c r="T10" s="123"/>
      <c r="U10" s="123"/>
      <c r="V10" s="78"/>
      <c r="W10" s="154"/>
      <c r="Y10" s="20">
        <v>2015</v>
      </c>
      <c r="Z10" s="123"/>
      <c r="AA10" s="123"/>
      <c r="AB10" s="123"/>
      <c r="AC10" s="61"/>
    </row>
    <row r="11" spans="1:29" s="18" customFormat="1" ht="18.75">
      <c r="A11" s="17"/>
      <c r="B11" s="21">
        <v>2016</v>
      </c>
      <c r="C11" s="141"/>
      <c r="D11" s="123"/>
      <c r="E11" s="21">
        <v>2016</v>
      </c>
      <c r="F11" s="124"/>
      <c r="G11" s="141"/>
      <c r="H11" s="22"/>
      <c r="I11" s="21">
        <v>2016</v>
      </c>
      <c r="J11" s="124"/>
      <c r="K11" s="48"/>
      <c r="L11" s="48"/>
      <c r="M11" s="48"/>
      <c r="N11" s="48"/>
      <c r="O11" s="49"/>
      <c r="Q11" s="21">
        <v>2016</v>
      </c>
      <c r="R11" s="124"/>
      <c r="S11" s="124"/>
      <c r="T11" s="124"/>
      <c r="U11" s="124"/>
      <c r="V11" s="155"/>
      <c r="W11" s="156"/>
      <c r="Y11" s="21">
        <v>2016</v>
      </c>
      <c r="Z11" s="124"/>
      <c r="AA11" s="124"/>
      <c r="AB11" s="124"/>
      <c r="AC11" s="141"/>
    </row>
    <row r="12" spans="1:29" s="18" customFormat="1" ht="18.75">
      <c r="A12" s="17"/>
      <c r="B12" s="22" t="s">
        <v>263</v>
      </c>
      <c r="C12" s="22"/>
      <c r="D12" s="22"/>
      <c r="E12" s="152"/>
      <c r="F12" s="152"/>
      <c r="G12" s="152"/>
      <c r="I12" s="64"/>
    </row>
    <row r="14" spans="1:29" s="24" customFormat="1" ht="12.75" customHeight="1">
      <c r="B14" s="502" t="s">
        <v>427</v>
      </c>
      <c r="C14" s="502"/>
      <c r="D14" s="502"/>
      <c r="E14" s="502"/>
      <c r="F14" s="502"/>
      <c r="G14" s="502"/>
      <c r="H14" s="502"/>
      <c r="I14" s="502"/>
      <c r="J14" s="502"/>
      <c r="K14" s="502"/>
      <c r="L14" s="502"/>
      <c r="M14" s="502"/>
      <c r="N14" s="502"/>
      <c r="O14" s="502"/>
    </row>
    <row r="15" spans="1:29" s="24" customFormat="1" ht="12.75">
      <c r="B15" s="502"/>
      <c r="C15" s="502"/>
      <c r="D15" s="502"/>
      <c r="E15" s="502"/>
      <c r="F15" s="502"/>
      <c r="G15" s="502"/>
      <c r="H15" s="502"/>
      <c r="I15" s="502"/>
      <c r="J15" s="502"/>
      <c r="K15" s="502"/>
      <c r="L15" s="502"/>
      <c r="M15" s="502"/>
      <c r="N15" s="502"/>
      <c r="O15" s="502"/>
    </row>
    <row r="16" spans="1:29" s="24" customFormat="1" ht="13.5" customHeight="1">
      <c r="B16" s="142"/>
      <c r="C16" s="142"/>
      <c r="D16" s="142"/>
      <c r="E16" s="142"/>
      <c r="F16" s="142"/>
      <c r="G16" s="142"/>
      <c r="H16" s="142"/>
    </row>
    <row r="17" spans="2:15" ht="15.75">
      <c r="B17" s="23" t="s">
        <v>1</v>
      </c>
      <c r="C17" s="23"/>
      <c r="D17" s="23"/>
      <c r="E17" s="23"/>
      <c r="F17" s="23"/>
      <c r="G17" s="23"/>
      <c r="H17" s="23"/>
    </row>
    <row r="18" spans="2:15" ht="15" customHeight="1">
      <c r="B18" s="561" t="s">
        <v>451</v>
      </c>
      <c r="C18" s="562"/>
      <c r="D18" s="562"/>
      <c r="E18" s="562"/>
      <c r="F18" s="562"/>
      <c r="G18" s="562"/>
      <c r="H18" s="562"/>
      <c r="I18" s="562"/>
      <c r="J18" s="562"/>
      <c r="K18" s="562"/>
      <c r="L18" s="562"/>
      <c r="M18" s="562"/>
      <c r="N18" s="562"/>
      <c r="O18" s="563"/>
    </row>
    <row r="19" spans="2:15">
      <c r="B19" s="564"/>
      <c r="C19" s="565"/>
      <c r="D19" s="565"/>
      <c r="E19" s="565"/>
      <c r="F19" s="565"/>
      <c r="G19" s="565"/>
      <c r="H19" s="565"/>
      <c r="I19" s="565"/>
      <c r="J19" s="565"/>
      <c r="K19" s="565"/>
      <c r="L19" s="565"/>
      <c r="M19" s="565"/>
      <c r="N19" s="565"/>
      <c r="O19" s="566"/>
    </row>
    <row r="20" spans="2:15">
      <c r="B20" s="564"/>
      <c r="C20" s="565"/>
      <c r="D20" s="565"/>
      <c r="E20" s="565"/>
      <c r="F20" s="565"/>
      <c r="G20" s="565"/>
      <c r="H20" s="565"/>
      <c r="I20" s="565"/>
      <c r="J20" s="565"/>
      <c r="K20" s="565"/>
      <c r="L20" s="565"/>
      <c r="M20" s="565"/>
      <c r="N20" s="565"/>
      <c r="O20" s="566"/>
    </row>
    <row r="21" spans="2:15">
      <c r="B21" s="564"/>
      <c r="C21" s="565"/>
      <c r="D21" s="565"/>
      <c r="E21" s="565"/>
      <c r="F21" s="565"/>
      <c r="G21" s="565"/>
      <c r="H21" s="565"/>
      <c r="I21" s="565"/>
      <c r="J21" s="565"/>
      <c r="K21" s="565"/>
      <c r="L21" s="565"/>
      <c r="M21" s="565"/>
      <c r="N21" s="565"/>
      <c r="O21" s="566"/>
    </row>
    <row r="22" spans="2:15">
      <c r="B22" s="564"/>
      <c r="C22" s="565"/>
      <c r="D22" s="565"/>
      <c r="E22" s="565"/>
      <c r="F22" s="565"/>
      <c r="G22" s="565"/>
      <c r="H22" s="565"/>
      <c r="I22" s="565"/>
      <c r="J22" s="565"/>
      <c r="K22" s="565"/>
      <c r="L22" s="565"/>
      <c r="M22" s="565"/>
      <c r="N22" s="565"/>
      <c r="O22" s="566"/>
    </row>
    <row r="23" spans="2:15">
      <c r="B23" s="564"/>
      <c r="C23" s="565"/>
      <c r="D23" s="565"/>
      <c r="E23" s="565"/>
      <c r="F23" s="565"/>
      <c r="G23" s="565"/>
      <c r="H23" s="565"/>
      <c r="I23" s="565"/>
      <c r="J23" s="565"/>
      <c r="K23" s="565"/>
      <c r="L23" s="565"/>
      <c r="M23" s="565"/>
      <c r="N23" s="565"/>
      <c r="O23" s="566"/>
    </row>
    <row r="24" spans="2:15">
      <c r="B24" s="564"/>
      <c r="C24" s="565"/>
      <c r="D24" s="565"/>
      <c r="E24" s="565"/>
      <c r="F24" s="565"/>
      <c r="G24" s="565"/>
      <c r="H24" s="565"/>
      <c r="I24" s="565"/>
      <c r="J24" s="565"/>
      <c r="K24" s="565"/>
      <c r="L24" s="565"/>
      <c r="M24" s="565"/>
      <c r="N24" s="565"/>
      <c r="O24" s="566"/>
    </row>
    <row r="25" spans="2:15">
      <c r="B25" s="564"/>
      <c r="C25" s="565"/>
      <c r="D25" s="565"/>
      <c r="E25" s="565"/>
      <c r="F25" s="565"/>
      <c r="G25" s="565"/>
      <c r="H25" s="565"/>
      <c r="I25" s="565"/>
      <c r="J25" s="565"/>
      <c r="K25" s="565"/>
      <c r="L25" s="565"/>
      <c r="M25" s="565"/>
      <c r="N25" s="565"/>
      <c r="O25" s="566"/>
    </row>
    <row r="26" spans="2:15">
      <c r="B26" s="567"/>
      <c r="C26" s="568"/>
      <c r="D26" s="568"/>
      <c r="E26" s="568"/>
      <c r="F26" s="568"/>
      <c r="G26" s="568"/>
      <c r="H26" s="568"/>
      <c r="I26" s="568"/>
      <c r="J26" s="568"/>
      <c r="K26" s="568"/>
      <c r="L26" s="568"/>
      <c r="M26" s="568"/>
      <c r="N26" s="568"/>
      <c r="O26" s="569"/>
    </row>
  </sheetData>
  <mergeCells count="15">
    <mergeCell ref="AB3:AC3"/>
    <mergeCell ref="B14:O15"/>
    <mergeCell ref="B18:O26"/>
    <mergeCell ref="Q3:Q4"/>
    <mergeCell ref="R3:S3"/>
    <mergeCell ref="T3:U3"/>
    <mergeCell ref="V3:W3"/>
    <mergeCell ref="Y3:Y4"/>
    <mergeCell ref="Z3:AA3"/>
    <mergeCell ref="B3:B4"/>
    <mergeCell ref="C3:C4"/>
    <mergeCell ref="E3:E4"/>
    <mergeCell ref="F3:G3"/>
    <mergeCell ref="I3:I4"/>
    <mergeCell ref="J3:O3"/>
  </mergeCells>
  <hyperlinks>
    <hyperlink ref="A1" location="Indice!A1" display="Indice!A1" xr:uid="{00000000-0004-0000-4900-000000000000}"/>
    <hyperlink ref="O1" location="'Ficha_porcentaje de alfabetismo'!A1" display="ficha técnica" xr:uid="{00000000-0004-0000-4900-000001000000}"/>
  </hyperlinks>
  <pageMargins left="0.7" right="0.7" top="0.75" bottom="0.75" header="0.3" footer="0.3"/>
  <pageSetup paperSize="9" orientation="portrait" horizontalDpi="4294967294" verticalDpi="4294967294"/>
  <extLst>
    <ext xmlns:mx="http://schemas.microsoft.com/office/mac/excel/2008/main" uri="{64002731-A6B0-56B0-2670-7721B7C09600}">
      <mx:PLV Mode="0" OnePage="0" WScale="0"/>
    </ext>
  </extLst>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tabColor theme="4" tint="0.59999389629810485"/>
  </sheetPr>
  <dimension ref="A1:AD46"/>
  <sheetViews>
    <sheetView workbookViewId="0">
      <selection activeCell="C4" sqref="C4"/>
    </sheetView>
  </sheetViews>
  <sheetFormatPr defaultColWidth="11.42578125" defaultRowHeight="15"/>
  <cols>
    <col min="1" max="1" width="4.42578125" style="2" customWidth="1"/>
    <col min="2" max="2" width="36.7109375" customWidth="1"/>
    <col min="3" max="3" width="90.7109375" customWidth="1"/>
  </cols>
  <sheetData>
    <row r="1" spans="2:30">
      <c r="D1" s="2"/>
      <c r="E1" s="2"/>
      <c r="F1" s="2"/>
      <c r="G1" s="2"/>
      <c r="H1" s="2"/>
      <c r="I1" s="2"/>
      <c r="J1" s="2"/>
      <c r="K1" s="2"/>
      <c r="L1" s="2"/>
      <c r="M1" s="2"/>
      <c r="N1" s="2"/>
      <c r="O1" s="2"/>
      <c r="P1" s="2"/>
      <c r="Q1" s="2"/>
      <c r="R1" s="2"/>
      <c r="S1" s="2"/>
      <c r="T1" s="2"/>
      <c r="U1" s="2"/>
      <c r="V1" s="2"/>
      <c r="W1" s="2"/>
      <c r="X1" s="2"/>
      <c r="Y1" s="2"/>
      <c r="Z1" s="2"/>
      <c r="AA1" s="2"/>
      <c r="AB1" s="2"/>
      <c r="AC1" s="2"/>
      <c r="AD1" s="2"/>
    </row>
    <row r="2" spans="2:30">
      <c r="B2" s="505" t="s">
        <v>2</v>
      </c>
      <c r="C2" s="505"/>
      <c r="D2" s="16"/>
      <c r="E2" s="2"/>
      <c r="F2" s="2"/>
      <c r="G2" s="2"/>
      <c r="H2" s="2"/>
      <c r="I2" s="2"/>
      <c r="J2" s="2"/>
      <c r="K2" s="2"/>
      <c r="L2" s="2"/>
      <c r="M2" s="2"/>
      <c r="N2" s="2"/>
      <c r="O2" s="2"/>
      <c r="P2" s="2"/>
      <c r="Q2" s="2"/>
      <c r="R2" s="2"/>
      <c r="S2" s="2"/>
      <c r="T2" s="2"/>
      <c r="U2" s="2"/>
      <c r="V2" s="2"/>
      <c r="W2" s="2"/>
      <c r="X2" s="2"/>
      <c r="Y2" s="2"/>
      <c r="Z2" s="2"/>
      <c r="AA2" s="2"/>
      <c r="AB2" s="2"/>
      <c r="AC2" s="2"/>
      <c r="AD2" s="2"/>
    </row>
    <row r="3" spans="2:30" ht="9.75" customHeight="1">
      <c r="B3" s="9"/>
      <c r="C3" s="10"/>
      <c r="D3" s="2"/>
      <c r="E3" s="2"/>
      <c r="F3" s="2"/>
      <c r="G3" s="2"/>
      <c r="H3" s="2"/>
      <c r="I3" s="2"/>
      <c r="J3" s="2"/>
      <c r="K3" s="2"/>
      <c r="L3" s="2"/>
      <c r="M3" s="2"/>
      <c r="N3" s="2"/>
      <c r="O3" s="2"/>
      <c r="P3" s="2"/>
      <c r="Q3" s="2"/>
      <c r="R3" s="2"/>
      <c r="S3" s="2"/>
      <c r="T3" s="2"/>
      <c r="U3" s="2"/>
      <c r="V3" s="2"/>
      <c r="W3" s="2"/>
      <c r="X3" s="2"/>
      <c r="Y3" s="2"/>
      <c r="Z3" s="2"/>
      <c r="AA3" s="2"/>
      <c r="AB3" s="2"/>
      <c r="AC3" s="2"/>
      <c r="AD3" s="2"/>
    </row>
    <row r="4" spans="2:30" ht="20.25" customHeight="1">
      <c r="B4" s="11" t="s">
        <v>3</v>
      </c>
      <c r="C4" s="53" t="str">
        <f>+'porcentaje de alfabetismo'!B1</f>
        <v>Porcentaje de alfabetismo</v>
      </c>
      <c r="D4" s="2"/>
      <c r="E4" s="2"/>
      <c r="F4" s="2"/>
      <c r="G4" s="2"/>
      <c r="H4" s="2"/>
      <c r="I4" s="2"/>
      <c r="J4" s="2"/>
      <c r="K4" s="2"/>
      <c r="L4" s="2"/>
      <c r="M4" s="2"/>
      <c r="N4" s="2"/>
      <c r="O4" s="2"/>
      <c r="P4" s="2"/>
      <c r="Q4" s="2"/>
      <c r="R4" s="2"/>
      <c r="S4" s="2"/>
      <c r="T4" s="2"/>
      <c r="U4" s="2"/>
      <c r="V4" s="2"/>
      <c r="W4" s="2"/>
      <c r="X4" s="2"/>
      <c r="Y4" s="2"/>
      <c r="Z4" s="2"/>
      <c r="AA4" s="2"/>
      <c r="AB4" s="2"/>
      <c r="AC4" s="2"/>
      <c r="AD4" s="2"/>
    </row>
    <row r="5" spans="2:30" ht="44.25" customHeight="1">
      <c r="B5" s="11" t="s">
        <v>4</v>
      </c>
      <c r="C5" s="50" t="s">
        <v>272</v>
      </c>
      <c r="D5" s="2"/>
      <c r="E5" s="2"/>
      <c r="F5" s="2"/>
      <c r="G5" s="2"/>
      <c r="H5" s="2"/>
      <c r="I5" s="2"/>
      <c r="J5" s="2"/>
      <c r="K5" s="2"/>
      <c r="L5" s="2"/>
      <c r="M5" s="2"/>
      <c r="N5" s="2"/>
      <c r="O5" s="2"/>
      <c r="P5" s="2"/>
      <c r="Q5" s="2"/>
      <c r="R5" s="2"/>
      <c r="S5" s="2"/>
      <c r="T5" s="2"/>
      <c r="U5" s="2"/>
      <c r="V5" s="2"/>
      <c r="W5" s="2"/>
      <c r="X5" s="2"/>
      <c r="Y5" s="2"/>
      <c r="Z5" s="2"/>
      <c r="AA5" s="2"/>
      <c r="AB5" s="2"/>
      <c r="AC5" s="2"/>
      <c r="AD5" s="2"/>
    </row>
    <row r="6" spans="2:30" ht="83.25" customHeight="1">
      <c r="B6" s="11" t="s">
        <v>5</v>
      </c>
      <c r="C6" s="119"/>
      <c r="D6" s="2"/>
      <c r="E6" s="2"/>
      <c r="F6" s="2"/>
      <c r="G6" s="2"/>
      <c r="H6" s="2"/>
      <c r="I6" s="2"/>
      <c r="J6" s="2"/>
      <c r="K6" s="2"/>
      <c r="L6" s="2"/>
      <c r="M6" s="2"/>
      <c r="N6" s="2"/>
      <c r="O6" s="2"/>
      <c r="P6" s="2"/>
      <c r="Q6" s="2"/>
      <c r="R6" s="2"/>
      <c r="S6" s="2"/>
      <c r="T6" s="2"/>
      <c r="U6" s="2"/>
      <c r="V6" s="2"/>
      <c r="W6" s="2"/>
      <c r="X6" s="2"/>
      <c r="Y6" s="2"/>
      <c r="Z6" s="2"/>
      <c r="AA6" s="2"/>
      <c r="AB6" s="2"/>
      <c r="AC6" s="2"/>
      <c r="AD6" s="2"/>
    </row>
    <row r="7" spans="2:30">
      <c r="B7" s="11" t="s">
        <v>6</v>
      </c>
      <c r="C7" s="6" t="s">
        <v>40</v>
      </c>
      <c r="D7" s="2"/>
      <c r="E7" s="2"/>
      <c r="F7" s="2"/>
      <c r="G7" s="2"/>
      <c r="H7" s="2"/>
      <c r="I7" s="2"/>
      <c r="J7" s="2"/>
      <c r="K7" s="2"/>
      <c r="L7" s="2"/>
      <c r="M7" s="2"/>
      <c r="N7" s="2"/>
      <c r="O7" s="2"/>
      <c r="P7" s="2"/>
      <c r="Q7" s="2"/>
      <c r="R7" s="2"/>
      <c r="S7" s="2"/>
      <c r="T7" s="2"/>
      <c r="U7" s="2"/>
      <c r="V7" s="2"/>
      <c r="W7" s="2"/>
      <c r="X7" s="2"/>
      <c r="Y7" s="2"/>
      <c r="Z7" s="2"/>
      <c r="AA7" s="2"/>
      <c r="AB7" s="2"/>
      <c r="AC7" s="2"/>
      <c r="AD7" s="2"/>
    </row>
    <row r="8" spans="2:30" ht="30">
      <c r="B8" s="11" t="s">
        <v>7</v>
      </c>
      <c r="C8" s="12" t="s">
        <v>273</v>
      </c>
      <c r="D8" s="2"/>
      <c r="E8" s="2"/>
      <c r="F8" s="2"/>
      <c r="G8" s="2"/>
      <c r="H8" s="2"/>
      <c r="I8" s="2"/>
      <c r="J8" s="2"/>
      <c r="K8" s="2"/>
      <c r="L8" s="2"/>
      <c r="M8" s="2"/>
      <c r="N8" s="2"/>
      <c r="O8" s="2"/>
      <c r="P8" s="2"/>
      <c r="Q8" s="2"/>
      <c r="R8" s="2"/>
      <c r="S8" s="2"/>
      <c r="T8" s="2"/>
      <c r="U8" s="2"/>
      <c r="V8" s="2"/>
      <c r="W8" s="2"/>
      <c r="X8" s="2"/>
      <c r="Y8" s="2"/>
      <c r="Z8" s="2"/>
      <c r="AA8" s="2"/>
      <c r="AB8" s="2"/>
      <c r="AC8" s="2"/>
      <c r="AD8" s="2"/>
    </row>
    <row r="9" spans="2:30">
      <c r="B9" s="11" t="s">
        <v>8</v>
      </c>
      <c r="C9" s="6" t="s">
        <v>271</v>
      </c>
      <c r="D9" s="2"/>
      <c r="E9" s="2"/>
      <c r="F9" s="2"/>
      <c r="G9" s="2"/>
      <c r="H9" s="2"/>
      <c r="I9" s="2"/>
      <c r="J9" s="2"/>
      <c r="K9" s="2"/>
      <c r="L9" s="2"/>
      <c r="M9" s="2"/>
      <c r="N9" s="2"/>
      <c r="O9" s="2"/>
      <c r="P9" s="2"/>
      <c r="Q9" s="2"/>
      <c r="R9" s="2"/>
      <c r="S9" s="2"/>
      <c r="T9" s="2"/>
      <c r="U9" s="2"/>
      <c r="V9" s="2"/>
      <c r="W9" s="2"/>
      <c r="X9" s="2"/>
      <c r="Y9" s="2"/>
      <c r="Z9" s="2"/>
      <c r="AA9" s="2"/>
      <c r="AB9" s="2"/>
      <c r="AC9" s="2"/>
      <c r="AD9" s="2"/>
    </row>
    <row r="10" spans="2:30">
      <c r="B10" s="11" t="s">
        <v>340</v>
      </c>
      <c r="C10" s="6" t="s">
        <v>341</v>
      </c>
      <c r="D10" s="2"/>
      <c r="E10" s="2"/>
      <c r="F10" s="2"/>
      <c r="G10" s="2"/>
      <c r="H10" s="2"/>
      <c r="I10" s="2"/>
      <c r="J10" s="2"/>
      <c r="K10" s="2"/>
      <c r="L10" s="2"/>
      <c r="M10" s="2"/>
      <c r="N10" s="2"/>
      <c r="O10" s="2"/>
      <c r="P10" s="2"/>
      <c r="Q10" s="2"/>
      <c r="R10" s="2"/>
      <c r="S10" s="2"/>
      <c r="T10" s="2"/>
      <c r="U10" s="2"/>
      <c r="V10" s="2"/>
      <c r="W10" s="2"/>
      <c r="X10" s="2"/>
      <c r="Y10" s="2"/>
      <c r="Z10" s="2"/>
      <c r="AA10" s="2"/>
      <c r="AB10" s="2"/>
      <c r="AC10" s="2"/>
      <c r="AD10" s="2"/>
    </row>
    <row r="11" spans="2:30">
      <c r="B11" s="14" t="s">
        <v>9</v>
      </c>
      <c r="C11" s="15"/>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2:30" ht="15" customHeight="1">
      <c r="B12" s="506" t="s">
        <v>10</v>
      </c>
      <c r="C12" s="507"/>
      <c r="D12" s="2"/>
      <c r="E12" s="2"/>
      <c r="F12" s="2"/>
      <c r="G12" s="2"/>
      <c r="H12" s="2"/>
      <c r="I12" s="2"/>
      <c r="J12" s="2"/>
      <c r="K12" s="2"/>
      <c r="L12" s="2"/>
      <c r="M12" s="2"/>
      <c r="N12" s="2"/>
      <c r="O12" s="2"/>
      <c r="P12" s="2"/>
      <c r="Q12" s="2"/>
      <c r="R12" s="2"/>
      <c r="S12" s="2"/>
      <c r="T12" s="2"/>
      <c r="U12" s="2"/>
      <c r="V12" s="2"/>
      <c r="W12" s="2"/>
      <c r="X12" s="2"/>
      <c r="Y12" s="2"/>
      <c r="Z12" s="2"/>
      <c r="AA12" s="2"/>
      <c r="AB12" s="2"/>
      <c r="AC12" s="2"/>
      <c r="AD12" s="2"/>
    </row>
    <row r="13" spans="2:30">
      <c r="B13" s="3" t="s">
        <v>11</v>
      </c>
      <c r="C13" s="4" t="s">
        <v>342</v>
      </c>
      <c r="D13" s="2"/>
      <c r="E13" s="2"/>
      <c r="F13" s="2"/>
      <c r="G13" s="2"/>
      <c r="H13" s="2"/>
      <c r="I13" s="2"/>
      <c r="J13" s="2"/>
      <c r="K13" s="2"/>
      <c r="L13" s="2"/>
      <c r="M13" s="2"/>
      <c r="N13" s="2"/>
      <c r="O13" s="2"/>
      <c r="P13" s="2"/>
      <c r="Q13" s="2"/>
      <c r="R13" s="2"/>
      <c r="S13" s="2"/>
      <c r="T13" s="2"/>
      <c r="U13" s="2"/>
      <c r="V13" s="2"/>
      <c r="W13" s="2"/>
      <c r="X13" s="2"/>
      <c r="Y13" s="2"/>
      <c r="Z13" s="2"/>
      <c r="AA13" s="2"/>
      <c r="AB13" s="2"/>
      <c r="AC13" s="2"/>
      <c r="AD13" s="2"/>
    </row>
    <row r="14" spans="2:30">
      <c r="B14" s="5" t="s">
        <v>12</v>
      </c>
      <c r="C14" s="6" t="s">
        <v>343</v>
      </c>
      <c r="D14" s="2"/>
      <c r="E14" s="2"/>
      <c r="F14" s="2"/>
      <c r="G14" s="2"/>
      <c r="H14" s="2"/>
      <c r="I14" s="2"/>
      <c r="J14" s="2"/>
      <c r="K14" s="2"/>
      <c r="L14" s="2"/>
      <c r="M14" s="2"/>
      <c r="N14" s="2"/>
      <c r="O14" s="2"/>
      <c r="P14" s="2"/>
      <c r="Q14" s="2"/>
      <c r="R14" s="2"/>
      <c r="S14" s="2"/>
      <c r="T14" s="2"/>
      <c r="U14" s="2"/>
      <c r="V14" s="2"/>
      <c r="W14" s="2"/>
      <c r="X14" s="2"/>
      <c r="Y14" s="2"/>
      <c r="Z14" s="2"/>
      <c r="AA14" s="2"/>
      <c r="AB14" s="2"/>
      <c r="AC14" s="2"/>
      <c r="AD14" s="2"/>
    </row>
    <row r="15" spans="2:30">
      <c r="B15" s="5" t="s">
        <v>13</v>
      </c>
      <c r="C15" s="6" t="s">
        <v>18</v>
      </c>
      <c r="D15" s="2"/>
      <c r="E15" s="2"/>
      <c r="F15" s="2"/>
      <c r="G15" s="2"/>
      <c r="H15" s="2"/>
      <c r="I15" s="2"/>
      <c r="J15" s="2"/>
      <c r="K15" s="2"/>
      <c r="L15" s="2"/>
      <c r="M15" s="2"/>
      <c r="N15" s="2"/>
      <c r="O15" s="2"/>
      <c r="P15" s="2"/>
      <c r="Q15" s="2"/>
      <c r="R15" s="2"/>
      <c r="S15" s="2"/>
      <c r="T15" s="2"/>
      <c r="U15" s="2"/>
      <c r="V15" s="2"/>
      <c r="W15" s="2"/>
      <c r="X15" s="2"/>
      <c r="Y15" s="2"/>
      <c r="Z15" s="2"/>
      <c r="AA15" s="2"/>
      <c r="AB15" s="2"/>
      <c r="AC15" s="2"/>
      <c r="AD15" s="2"/>
    </row>
    <row r="16" spans="2:30">
      <c r="B16" s="5" t="s">
        <v>14</v>
      </c>
      <c r="C16" s="77">
        <v>22809280</v>
      </c>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2:30">
      <c r="B17" s="7" t="s">
        <v>15</v>
      </c>
      <c r="C17" s="8" t="s">
        <v>344</v>
      </c>
      <c r="D17" s="2"/>
      <c r="E17" s="2"/>
      <c r="F17" s="2"/>
      <c r="G17" s="2"/>
      <c r="H17" s="2"/>
      <c r="I17" s="2"/>
      <c r="J17" s="2"/>
      <c r="K17" s="2"/>
      <c r="L17" s="2"/>
      <c r="M17" s="2"/>
      <c r="N17" s="2"/>
      <c r="O17" s="2"/>
      <c r="P17" s="2"/>
      <c r="Q17" s="2"/>
      <c r="R17" s="2"/>
      <c r="S17" s="2"/>
      <c r="T17" s="2"/>
      <c r="U17" s="2"/>
      <c r="V17" s="2"/>
      <c r="W17" s="2"/>
      <c r="X17" s="2"/>
      <c r="Y17" s="2"/>
      <c r="Z17" s="2"/>
      <c r="AA17" s="2"/>
      <c r="AB17" s="2"/>
      <c r="AC17" s="2"/>
      <c r="AD17" s="2"/>
    </row>
    <row r="18" spans="2:30" s="2" customFormat="1"/>
    <row r="19" spans="2:30" s="2" customFormat="1"/>
    <row r="20" spans="2:30" s="2" customFormat="1"/>
    <row r="21" spans="2:30" s="2" customFormat="1"/>
    <row r="22" spans="2:30" s="2" customFormat="1"/>
    <row r="23" spans="2:30" s="2" customFormat="1"/>
    <row r="24" spans="2:30" s="2" customFormat="1"/>
    <row r="25" spans="2:30" s="2" customFormat="1"/>
    <row r="26" spans="2:30" s="2" customFormat="1"/>
    <row r="27" spans="2:30" s="2" customFormat="1"/>
    <row r="28" spans="2:30" s="2" customFormat="1"/>
    <row r="29" spans="2:30" s="2" customFormat="1"/>
    <row r="30" spans="2:30" s="2" customFormat="1"/>
    <row r="31" spans="2:30" s="2" customFormat="1"/>
    <row r="32" spans="2:30" s="2" customFormat="1"/>
    <row r="33" spans="4:30" s="2" customFormat="1"/>
    <row r="34" spans="4:30" s="2" customFormat="1"/>
    <row r="35" spans="4:30" s="2" customFormat="1"/>
    <row r="36" spans="4:30" s="2" customFormat="1"/>
    <row r="37" spans="4:30" s="2" customFormat="1"/>
    <row r="38" spans="4:30" s="2" customFormat="1"/>
    <row r="39" spans="4:30" s="2" customFormat="1"/>
    <row r="40" spans="4:30" s="2" customFormat="1"/>
    <row r="41" spans="4:30" s="2" customFormat="1"/>
    <row r="42" spans="4:30" s="2" customFormat="1"/>
    <row r="43" spans="4:30">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spans="4:30">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4:30">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4:30">
      <c r="D46" s="2"/>
      <c r="E46" s="2"/>
      <c r="F46" s="2"/>
      <c r="G46" s="2"/>
      <c r="H46" s="2"/>
      <c r="I46" s="2"/>
      <c r="J46" s="2"/>
      <c r="K46" s="2"/>
      <c r="L46" s="2"/>
      <c r="M46" s="2"/>
      <c r="N46" s="2"/>
      <c r="O46" s="2"/>
      <c r="P46" s="2"/>
      <c r="Q46" s="2"/>
      <c r="R46" s="2"/>
      <c r="S46" s="2"/>
      <c r="T46" s="2"/>
      <c r="U46" s="2"/>
      <c r="V46" s="2"/>
      <c r="W46" s="2"/>
      <c r="X46" s="2"/>
      <c r="Y46" s="2"/>
      <c r="Z46" s="2"/>
      <c r="AA46" s="2"/>
      <c r="AB46" s="2"/>
      <c r="AC46" s="2"/>
      <c r="AD46" s="2"/>
    </row>
  </sheetData>
  <mergeCells count="2">
    <mergeCell ref="B2:C2"/>
    <mergeCell ref="B12:C12"/>
  </mergeCells>
  <hyperlinks>
    <hyperlink ref="C4" location="'porcentaje de alfabetismo'!A1" display="'porcentaje de alfabetismo'!A1" xr:uid="{00000000-0004-0000-4A00-000000000000}"/>
    <hyperlink ref="C17" r:id="rId1" xr:uid="{00000000-0004-0000-4A00-000001000000}"/>
  </hyperlinks>
  <pageMargins left="0.7" right="0.7" top="0.75" bottom="0.75" header="0.3" footer="0.3"/>
  <pageSetup paperSize="9" orientation="portrait" horizontalDpi="0" verticalDpi="0"/>
  <drawing r:id="rId2"/>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29C390842DF37469A27D9A15612C050" ma:contentTypeVersion="0" ma:contentTypeDescription="Create a new document." ma:contentTypeScope="" ma:versionID="fe0c02e99874f802f7eb5dc7ea82bf60">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DADDB40-2F2B-45D0-BF71-DAFE2D7AFCDC}"/>
</file>

<file path=customXml/itemProps2.xml><?xml version="1.0" encoding="utf-8"?>
<ds:datastoreItem xmlns:ds="http://schemas.openxmlformats.org/officeDocument/2006/customXml" ds:itemID="{68F57B30-1994-41A4-B98C-A80C2986A502}"/>
</file>

<file path=customXml/itemProps3.xml><?xml version="1.0" encoding="utf-8"?>
<ds:datastoreItem xmlns:ds="http://schemas.openxmlformats.org/officeDocument/2006/customXml" ds:itemID="{66FE737B-DA31-476B-926F-2A480F1F6B8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75</vt:i4>
      </vt:variant>
    </vt:vector>
  </HeadingPairs>
  <TitlesOfParts>
    <vt:vector size="75" baseType="lpstr">
      <vt:lpstr>Indice</vt:lpstr>
      <vt:lpstr>Población total </vt:lpstr>
      <vt:lpstr>Ficha_Población total</vt:lpstr>
      <vt:lpstr>Estructura por sexo y edad</vt:lpstr>
      <vt:lpstr>Ficha_estructura por sexo y eda</vt:lpstr>
      <vt:lpstr>Tasa de crecimiento de la pobla</vt:lpstr>
      <vt:lpstr>Ficha_tasa de crecimiento de la</vt:lpstr>
      <vt:lpstr>Densidad de población</vt:lpstr>
      <vt:lpstr>Ficha_densidad de población</vt:lpstr>
      <vt:lpstr>RDependencia demográfica</vt:lpstr>
      <vt:lpstr>Ficha_RDependencia demográfica</vt:lpstr>
      <vt:lpstr>Pob urbana y rural</vt:lpstr>
      <vt:lpstr>Ficha_Pobl urbana y rural</vt:lpstr>
      <vt:lpstr>Pob con discapacidad</vt:lpstr>
      <vt:lpstr>Ficha_pob con discapacidad</vt:lpstr>
      <vt:lpstr>Pob nacida en otro país</vt:lpstr>
      <vt:lpstr>Ficha_pob nacida en otro país</vt:lpstr>
      <vt:lpstr>Esperanza de vida al nacer</vt:lpstr>
      <vt:lpstr>Ficha_esperanza de vida al nace</vt:lpstr>
      <vt:lpstr>TBN</vt:lpstr>
      <vt:lpstr>Ficha_TBN</vt:lpstr>
      <vt:lpstr>TBM</vt:lpstr>
      <vt:lpstr>Ficha_TBM</vt:lpstr>
      <vt:lpstr>TGF</vt:lpstr>
      <vt:lpstr>Ficha_TGF</vt:lpstr>
      <vt:lpstr>F adolescente</vt:lpstr>
      <vt:lpstr>Ficha_F adolescente</vt:lpstr>
      <vt:lpstr>Nacim de uniones impropias</vt:lpstr>
      <vt:lpstr>Ficha_Nacim de uniones impropia</vt:lpstr>
      <vt:lpstr>Tamaño promedio de los hogares</vt:lpstr>
      <vt:lpstr>Ficha_tamaño promedio de los ho</vt:lpstr>
      <vt:lpstr>Jefatura de hogar</vt:lpstr>
      <vt:lpstr>Ficha_Jefatura de hogar</vt:lpstr>
      <vt:lpstr>Gasto social de los hogares</vt:lpstr>
      <vt:lpstr>Ficha_gasto social de los hogar</vt:lpstr>
      <vt:lpstr>Población en pobreza_línea</vt:lpstr>
      <vt:lpstr>Ficha_población en pobreza (lín</vt:lpstr>
      <vt:lpstr>Población en pobreza_IPM</vt:lpstr>
      <vt:lpstr>Ficha_población en pobreza IPM</vt:lpstr>
      <vt:lpstr>Coeficiente de Gini</vt:lpstr>
      <vt:lpstr>Ficha_Coeficiente de Gini</vt:lpstr>
      <vt:lpstr>horas dedicadas al cuido</vt:lpstr>
      <vt:lpstr>Ficha_horas dedicadas al cuido</vt:lpstr>
      <vt:lpstr>Brecha salarial por sexo</vt:lpstr>
      <vt:lpstr>Ficha_brecha salarial por sexo</vt:lpstr>
      <vt:lpstr>Tasa de desempleo</vt:lpstr>
      <vt:lpstr>Ficha_tasa de desempleo</vt:lpstr>
      <vt:lpstr>Tasa neta de participación</vt:lpstr>
      <vt:lpstr>Ficha_tasa neta de participació</vt:lpstr>
      <vt:lpstr>Tasa de ocupación</vt:lpstr>
      <vt:lpstr>Ficha_tasa de ocupación</vt:lpstr>
      <vt:lpstr>Porcentaje de población ocupada</vt:lpstr>
      <vt:lpstr>Ficha_porcentaje de poblocupada</vt:lpstr>
      <vt:lpstr>Ingreso per cápita</vt:lpstr>
      <vt:lpstr>Ficha_ingreso per cápita</vt:lpstr>
      <vt:lpstr>Indice de precios al consumidor</vt:lpstr>
      <vt:lpstr>Ficha_indice de precios al cons</vt:lpstr>
      <vt:lpstr>TMI</vt:lpstr>
      <vt:lpstr>Ficha_TMI</vt:lpstr>
      <vt:lpstr>RMM</vt:lpstr>
      <vt:lpstr>Ficha_RMM</vt:lpstr>
      <vt:lpstr>TMN</vt:lpstr>
      <vt:lpstr>Ficha_TMN</vt:lpstr>
      <vt:lpstr>MEF que usan anticonceptivos</vt:lpstr>
      <vt:lpstr>Ficha_MEF que usan anticoncepti</vt:lpstr>
      <vt:lpstr>D carga de la enfermedad</vt:lpstr>
      <vt:lpstr>Ficha_D carga de la enfermedad</vt:lpstr>
      <vt:lpstr>Principales causas de muerte</vt:lpstr>
      <vt:lpstr>Ficha_principales causas de mue</vt:lpstr>
      <vt:lpstr>Tasa homicidios</vt:lpstr>
      <vt:lpstr>Ficha_tasa homicidios</vt:lpstr>
      <vt:lpstr>Escolaridad promedio</vt:lpstr>
      <vt:lpstr>Ficha_escolaridad promedio</vt:lpstr>
      <vt:lpstr>porcentaje de alfabetismo</vt:lpstr>
      <vt:lpstr>Ficha_porcentaje de alfabetismo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Karla Jinesta Campos</dc:creator>
  <cp:lastModifiedBy>MPONUG08</cp:lastModifiedBy>
  <dcterms:created xsi:type="dcterms:W3CDTF">2017-10-17T01:45:46Z</dcterms:created>
  <dcterms:modified xsi:type="dcterms:W3CDTF">2019-02-01T09:12:59Z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0x010100829C390842DF37469A27D9A15612C050</vt:lpwstr>
  </property>
</Properties>
</file>