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drawings/drawing6.xml" ContentType="application/vnd.openxmlformats-officedocument.drawingml.chartshapes+xml"/>
  <Override PartName="/xl/drawings/drawing3.xml" ContentType="application/vnd.openxmlformats-officedocument.drawingml.chartshapes+xml"/>
  <Override PartName="/xl/drawings/drawing5.xml" ContentType="application/vnd.openxmlformats-officedocument.drawingml.chartshapes+xml"/>
  <Override PartName="/xl/drawings/drawing4.xml" ContentType="application/vnd.openxmlformats-officedocument.drawingml.chartshapes+xml"/>
  <Override PartName="/xl/drawings/drawing2.xml" ContentType="application/vnd.openxmlformats-officedocument.drawingml.chartshap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externalLinks/externalLink1.xml" ContentType="application/vnd.openxmlformats-officedocument.spreadsheetml.externalLink+xml"/>
  <Override PartName="/docProps/core.xml" ContentType="application/vnd.openxmlformats-package.core-properties+xml"/>
  <Override PartName="/xl/externalLinks/externalLink2.xml" ContentType="application/vnd.openxmlformats-officedocument.spreadsheetml.externalLink+xml"/>
  <Override PartName="/docProps/app.xml" ContentType="application/vnd.openxmlformats-officedocument.extended-properties+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autoCompressPictures="0"/>
  <mc:AlternateContent xmlns:mc="http://schemas.openxmlformats.org/markup-compatibility/2006">
    <mc:Choice Requires="x15">
      <x15ac:absPath xmlns:x15ac="http://schemas.microsoft.com/office/spreadsheetml/2010/11/ac" url="Z:\MP ONUG\08. DERECHOS HUMANOS (DDHH)\8.5 Organos de Tratados\"/>
    </mc:Choice>
  </mc:AlternateContent>
  <xr:revisionPtr revIDLastSave="0" documentId="8_{5707D0FA-9D4D-498E-AB0D-F15FA1322CC5}" xr6:coauthVersionLast="40" xr6:coauthVersionMax="40" xr10:uidLastSave="{00000000-0000-0000-0000-000000000000}"/>
  <bookViews>
    <workbookView xWindow="0" yWindow="0" windowWidth="28800" windowHeight="13425" xr2:uid="{00000000-000D-0000-FFFF-FFFF00000000}"/>
  </bookViews>
  <sheets>
    <sheet name="Indice" sheetId="1" r:id="rId1"/>
    <sheet name="Población total " sheetId="5" r:id="rId2"/>
    <sheet name="Ficha_Población total" sheetId="4" r:id="rId3"/>
    <sheet name="Estructura por sexo y edad" sheetId="9" r:id="rId4"/>
    <sheet name="Ficha_estructura por sexo y eda" sheetId="10" r:id="rId5"/>
    <sheet name="Tasa de crecimiento de la pobla" sheetId="11" r:id="rId6"/>
    <sheet name="Ficha_tasa de crecimiento de la" sheetId="12" r:id="rId7"/>
    <sheet name="Densidad de población" sheetId="13" r:id="rId8"/>
    <sheet name="Ficha_densidad de población" sheetId="14" r:id="rId9"/>
    <sheet name="RDependencia demográfica" sheetId="15" r:id="rId10"/>
    <sheet name="Ficha_RDependencia demográfica" sheetId="16" r:id="rId11"/>
    <sheet name="Pob urbana y rural" sheetId="17" r:id="rId12"/>
    <sheet name="Ficha_Pobl urbana y rural" sheetId="18" r:id="rId13"/>
    <sheet name="Pob con discapacidad" sheetId="19" r:id="rId14"/>
    <sheet name="Ficha_pob con discapacidad" sheetId="20" r:id="rId15"/>
    <sheet name="Pob nacida en otro país" sheetId="21" r:id="rId16"/>
    <sheet name="Ficha_pob nacida en otro país" sheetId="22" r:id="rId17"/>
    <sheet name="Esperanza de vida al nacer" sheetId="25" r:id="rId18"/>
    <sheet name="Ficha_esperanza de vida al nace" sheetId="26" r:id="rId19"/>
    <sheet name="TBN" sheetId="27" r:id="rId20"/>
    <sheet name="Ficha_TBN" sheetId="28" r:id="rId21"/>
    <sheet name="TBM" sheetId="30" r:id="rId22"/>
    <sheet name="Ficha_TBM" sheetId="29" r:id="rId23"/>
    <sheet name="TGF" sheetId="31" r:id="rId24"/>
    <sheet name="Ficha_TGF" sheetId="32" r:id="rId25"/>
    <sheet name="F adolescente" sheetId="33" r:id="rId26"/>
    <sheet name="Ficha_F adolescente" sheetId="34" r:id="rId27"/>
    <sheet name="Nacim de uniones impropias" sheetId="35" r:id="rId28"/>
    <sheet name="Ficha_Nacim de uniones impropia" sheetId="36" r:id="rId29"/>
    <sheet name="Tamaño promedio de los hogares" sheetId="37" r:id="rId30"/>
    <sheet name="Ficha_tamaño promedio de los ho" sheetId="38" r:id="rId31"/>
    <sheet name="Jefatura de hogar" sheetId="39" r:id="rId32"/>
    <sheet name="Ficha_Jefatura de hogar" sheetId="40" r:id="rId33"/>
    <sheet name="Gasto social de los hogares" sheetId="41" r:id="rId34"/>
    <sheet name="Ficha_gasto social de los hogar" sheetId="42" r:id="rId35"/>
    <sheet name="Población en pobreza_línea" sheetId="43" r:id="rId36"/>
    <sheet name="Ficha_población en pobreza (lín" sheetId="44" r:id="rId37"/>
    <sheet name="Población en pobreza_IPM" sheetId="45" r:id="rId38"/>
    <sheet name="Ficha_población en pobreza IPM" sheetId="46" r:id="rId39"/>
    <sheet name="Coeficiente de Gini" sheetId="47" r:id="rId40"/>
    <sheet name="Ficha_Coeficiente de Gini" sheetId="48" r:id="rId41"/>
    <sheet name="horas dedicadas al cuido" sheetId="49" r:id="rId42"/>
    <sheet name="Ficha_horas dedicadas al cuido" sheetId="50" r:id="rId43"/>
    <sheet name="Brecha salarial por sexo" sheetId="51" r:id="rId44"/>
    <sheet name="Ficha_brecha salarial por sexo" sheetId="52" r:id="rId45"/>
    <sheet name="Tasa de desempleo" sheetId="53" r:id="rId46"/>
    <sheet name="Ficha_tasa de desempleo" sheetId="54" r:id="rId47"/>
    <sheet name="Tasa neta de participación" sheetId="55" r:id="rId48"/>
    <sheet name="Ficha_tasa neta de participació" sheetId="56" r:id="rId49"/>
    <sheet name="Tasa de ocupación" sheetId="58" r:id="rId50"/>
    <sheet name="Ficha_tasa de ocupación" sheetId="59" r:id="rId51"/>
    <sheet name="Porcentaje de población ocupada" sheetId="84" r:id="rId52"/>
    <sheet name="Ficha_porcentaje de poblocupada" sheetId="83" r:id="rId53"/>
    <sheet name="Ingreso per cápita" sheetId="60" r:id="rId54"/>
    <sheet name="Ficha_ingreso per cápita" sheetId="61" r:id="rId55"/>
    <sheet name="Indice de precios al consumidor" sheetId="62" r:id="rId56"/>
    <sheet name="Ficha_indice de precios al cons" sheetId="63" r:id="rId57"/>
    <sheet name="TMI" sheetId="64" r:id="rId58"/>
    <sheet name="Ficha_TMI" sheetId="65" r:id="rId59"/>
    <sheet name="RMM" sheetId="66" r:id="rId60"/>
    <sheet name="Ficha_RMM" sheetId="67" r:id="rId61"/>
    <sheet name="TMN" sheetId="68" r:id="rId62"/>
    <sheet name="Ficha_TMN" sheetId="69" r:id="rId63"/>
    <sheet name="MEF que usan anticonceptivos" sheetId="70" r:id="rId64"/>
    <sheet name="Ficha_MEF que usan anticoncepti" sheetId="71" r:id="rId65"/>
    <sheet name="D carga de la enfermedad" sheetId="72" r:id="rId66"/>
    <sheet name="Ficha_D carga de la enfermedad" sheetId="73" r:id="rId67"/>
    <sheet name="Principales causas de muerte" sheetId="74" r:id="rId68"/>
    <sheet name="Ficha_principales causas de mue" sheetId="75" r:id="rId69"/>
    <sheet name="Tasa homicidios" sheetId="76" r:id="rId70"/>
    <sheet name="Ficha_tasa homicidios" sheetId="77" r:id="rId71"/>
    <sheet name="Escolaridad promedio" sheetId="78" r:id="rId72"/>
    <sheet name="Ficha_escolaridad promedio" sheetId="79" r:id="rId73"/>
    <sheet name="porcentaje de alfabetismo" sheetId="80" r:id="rId74"/>
    <sheet name="Ficha_porcentaje de alfabetismo" sheetId="81" r:id="rId75"/>
  </sheets>
  <externalReferences>
    <externalReference r:id="rId76"/>
    <externalReference r:id="rId77"/>
    <externalReference r:id="rId78"/>
    <externalReference r:id="rId79"/>
  </externalReferences>
  <calcPr calcId="181029"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4" i="63" l="1"/>
  <c r="B1" i="62"/>
  <c r="C4" i="61"/>
  <c r="S12" i="60"/>
  <c r="R12" i="60"/>
  <c r="Q12" i="60"/>
  <c r="P12" i="60"/>
  <c r="O12" i="60"/>
  <c r="N12" i="60"/>
  <c r="M12" i="60"/>
  <c r="S11" i="60"/>
  <c r="R11" i="60"/>
  <c r="Q11" i="60"/>
  <c r="P11" i="60"/>
  <c r="O11" i="60"/>
  <c r="N11" i="60"/>
  <c r="M11" i="60"/>
  <c r="S10" i="60"/>
  <c r="R10" i="60"/>
  <c r="Q10" i="60"/>
  <c r="P10" i="60"/>
  <c r="O10" i="60"/>
  <c r="N10" i="60"/>
  <c r="M10" i="60"/>
  <c r="S9" i="60"/>
  <c r="R9" i="60"/>
  <c r="Q9" i="60"/>
  <c r="P9" i="60"/>
  <c r="O9" i="60"/>
  <c r="N9" i="60"/>
  <c r="M9" i="60"/>
  <c r="S8" i="60"/>
  <c r="R8" i="60"/>
  <c r="Q8" i="60"/>
  <c r="P8" i="60"/>
  <c r="O8" i="60"/>
  <c r="N8" i="60"/>
  <c r="M8" i="60"/>
  <c r="S7" i="60"/>
  <c r="R7" i="60"/>
  <c r="Q7" i="60"/>
  <c r="P7" i="60"/>
  <c r="O7" i="60"/>
  <c r="N7" i="60"/>
  <c r="M7" i="60"/>
  <c r="S6" i="60"/>
  <c r="R6" i="60"/>
  <c r="Q6" i="60"/>
  <c r="P6" i="60"/>
  <c r="O6" i="60"/>
  <c r="N6" i="60"/>
  <c r="M6" i="60"/>
  <c r="B1" i="60"/>
  <c r="C4" i="48"/>
  <c r="B1" i="47"/>
  <c r="C4" i="46"/>
  <c r="B1" i="45"/>
  <c r="C4" i="44"/>
  <c r="B1" i="43"/>
  <c r="B1" i="39"/>
  <c r="C4" i="38"/>
  <c r="B1" i="37"/>
  <c r="C4" i="71"/>
  <c r="D5" i="70"/>
  <c r="B1" i="70"/>
  <c r="D5" i="35"/>
  <c r="E13" i="72"/>
  <c r="N5" i="27"/>
  <c r="O5" i="27"/>
  <c r="P5" i="27"/>
  <c r="Q5" i="27"/>
  <c r="R5" i="27"/>
  <c r="M5" i="27"/>
  <c r="C4" i="83"/>
  <c r="B1" i="84"/>
  <c r="B1" i="58"/>
  <c r="G12" i="33"/>
  <c r="H12" i="33"/>
  <c r="I12" i="33"/>
  <c r="J12" i="33"/>
  <c r="K12" i="33"/>
  <c r="F12" i="33"/>
  <c r="O5" i="31"/>
  <c r="P5" i="31"/>
  <c r="Q5" i="31"/>
  <c r="R5" i="31"/>
  <c r="S5" i="31"/>
  <c r="N5" i="31"/>
  <c r="D5" i="31"/>
  <c r="N5" i="15"/>
  <c r="O5" i="15"/>
  <c r="P5" i="15"/>
  <c r="Q5" i="15"/>
  <c r="R5" i="15"/>
  <c r="M5" i="15"/>
  <c r="F7" i="17"/>
  <c r="E7" i="17"/>
  <c r="R5" i="13"/>
  <c r="M6" i="13"/>
  <c r="N6" i="13"/>
  <c r="O6" i="13"/>
  <c r="P6" i="13"/>
  <c r="Q6" i="13"/>
  <c r="R6" i="13"/>
  <c r="M7" i="13"/>
  <c r="N7" i="13"/>
  <c r="O7" i="13"/>
  <c r="P7" i="13"/>
  <c r="Q7" i="13"/>
  <c r="R7" i="13"/>
  <c r="M8" i="13"/>
  <c r="N8" i="13"/>
  <c r="O8" i="13"/>
  <c r="P8" i="13"/>
  <c r="Q8" i="13"/>
  <c r="R8" i="13"/>
  <c r="M9" i="13"/>
  <c r="N9" i="13"/>
  <c r="O9" i="13"/>
  <c r="P9" i="13"/>
  <c r="Q9" i="13"/>
  <c r="R9" i="13"/>
  <c r="M10" i="13"/>
  <c r="N10" i="13"/>
  <c r="O10" i="13"/>
  <c r="P10" i="13"/>
  <c r="Q10" i="13"/>
  <c r="R10" i="13"/>
  <c r="N5" i="13"/>
  <c r="O5" i="13"/>
  <c r="P5" i="13"/>
  <c r="Q5" i="13"/>
  <c r="M5" i="13"/>
  <c r="D6" i="13"/>
  <c r="D7" i="13"/>
  <c r="D8" i="13"/>
  <c r="D9" i="13"/>
  <c r="D10" i="13"/>
  <c r="D5" i="13"/>
  <c r="AK7" i="9"/>
  <c r="AL7" i="9"/>
  <c r="AN10" i="9"/>
  <c r="AN12" i="9"/>
  <c r="AN14" i="9"/>
  <c r="AN16" i="9"/>
  <c r="AN18" i="9"/>
  <c r="AN20" i="9"/>
  <c r="AN22" i="9"/>
  <c r="AM8" i="9"/>
  <c r="AM9" i="9"/>
  <c r="AJ7" i="9"/>
  <c r="AH73" i="9"/>
  <c r="AI73" i="9"/>
  <c r="AG73" i="9"/>
  <c r="I7" i="9"/>
  <c r="K7" i="9"/>
  <c r="J7" i="9"/>
  <c r="M11" i="9"/>
  <c r="L18" i="9"/>
  <c r="M22" i="9"/>
  <c r="M14" i="9"/>
  <c r="L21" i="9"/>
  <c r="L17" i="9"/>
  <c r="L13" i="9"/>
  <c r="L9" i="9"/>
  <c r="M21" i="9"/>
  <c r="M17" i="9"/>
  <c r="M13" i="9"/>
  <c r="M9" i="9"/>
  <c r="AN8" i="9"/>
  <c r="AM22" i="9"/>
  <c r="AM20" i="9"/>
  <c r="AM18" i="9"/>
  <c r="AM16" i="9"/>
  <c r="AM14" i="9"/>
  <c r="AM12" i="9"/>
  <c r="AM10" i="9"/>
  <c r="AM11" i="9"/>
  <c r="AM13" i="9"/>
  <c r="AM15" i="9"/>
  <c r="AM17" i="9"/>
  <c r="AM19" i="9"/>
  <c r="AM21" i="9"/>
  <c r="AM23" i="9"/>
  <c r="AM7" i="9"/>
  <c r="L22" i="9"/>
  <c r="L14" i="9"/>
  <c r="M18" i="9"/>
  <c r="M10" i="9"/>
  <c r="L8" i="9"/>
  <c r="L20" i="9"/>
  <c r="L16" i="9"/>
  <c r="L12" i="9"/>
  <c r="M8" i="9"/>
  <c r="M20" i="9"/>
  <c r="M16" i="9"/>
  <c r="M12" i="9"/>
  <c r="AN23" i="9"/>
  <c r="AN21" i="9"/>
  <c r="AN19" i="9"/>
  <c r="AN17" i="9"/>
  <c r="AN15" i="9"/>
  <c r="AN13" i="9"/>
  <c r="AN11" i="9"/>
  <c r="AN9" i="9"/>
  <c r="L10" i="9"/>
  <c r="L23" i="9"/>
  <c r="L19" i="9"/>
  <c r="L15" i="9"/>
  <c r="L11" i="9"/>
  <c r="M23" i="9"/>
  <c r="M19" i="9"/>
  <c r="M15" i="9"/>
  <c r="F6" i="11"/>
  <c r="G6" i="11"/>
  <c r="H6" i="11"/>
  <c r="I6" i="11"/>
  <c r="J6" i="11"/>
  <c r="K6" i="11"/>
  <c r="F7" i="11"/>
  <c r="G7" i="11"/>
  <c r="H7" i="11"/>
  <c r="I7" i="11"/>
  <c r="J7" i="11"/>
  <c r="K7" i="11"/>
  <c r="F8" i="11"/>
  <c r="G8" i="11"/>
  <c r="H8" i="11"/>
  <c r="I8" i="11"/>
  <c r="J8" i="11"/>
  <c r="K8" i="11"/>
  <c r="F9" i="11"/>
  <c r="G9" i="11"/>
  <c r="H9" i="11"/>
  <c r="I9" i="11"/>
  <c r="J9" i="11"/>
  <c r="K9" i="11"/>
  <c r="F10" i="11"/>
  <c r="G10" i="11"/>
  <c r="H10" i="11"/>
  <c r="I10" i="11"/>
  <c r="J10" i="11"/>
  <c r="K10" i="11"/>
  <c r="G5" i="11"/>
  <c r="H5" i="11"/>
  <c r="I5" i="11"/>
  <c r="J5" i="11"/>
  <c r="K5" i="11"/>
  <c r="F5" i="11"/>
  <c r="C6" i="11"/>
  <c r="C7" i="11"/>
  <c r="C8" i="11"/>
  <c r="C9" i="11"/>
  <c r="C10" i="11"/>
  <c r="C5" i="11"/>
  <c r="B1" i="11"/>
  <c r="M7" i="9"/>
  <c r="L7" i="9"/>
  <c r="AN7" i="9"/>
  <c r="B1" i="80"/>
  <c r="C4" i="81"/>
  <c r="B1" i="78"/>
  <c r="C4" i="79"/>
  <c r="B1" i="76"/>
  <c r="C4" i="77"/>
  <c r="B1" i="74"/>
  <c r="C4" i="75"/>
  <c r="B1" i="72"/>
  <c r="C4" i="73"/>
  <c r="B1" i="68"/>
  <c r="C4" i="69"/>
  <c r="B1" i="66"/>
  <c r="C4" i="67"/>
  <c r="B1" i="64"/>
  <c r="C4" i="65"/>
  <c r="C4" i="59"/>
  <c r="C4" i="56"/>
  <c r="C4" i="54"/>
  <c r="C4" i="52"/>
  <c r="B1" i="49"/>
  <c r="C4" i="50"/>
  <c r="B1" i="41"/>
  <c r="C4" i="42"/>
  <c r="C4" i="40"/>
  <c r="B1" i="35"/>
  <c r="C4" i="36"/>
  <c r="B1" i="33"/>
  <c r="C4" i="34"/>
  <c r="B1" i="31"/>
  <c r="C4" i="32"/>
  <c r="B1" i="30"/>
  <c r="B1" i="27"/>
  <c r="B1" i="25"/>
  <c r="B1" i="21"/>
  <c r="B1" i="19"/>
  <c r="B1" i="17"/>
  <c r="B1" i="15"/>
  <c r="B1" i="13"/>
  <c r="C4" i="14"/>
  <c r="AE7" i="9"/>
  <c r="AF7" i="9"/>
  <c r="AD7" i="9"/>
  <c r="X7" i="9"/>
  <c r="Y7" i="9"/>
  <c r="W7" i="9"/>
  <c r="AG13" i="9"/>
  <c r="AH21" i="9"/>
  <c r="AH23" i="9"/>
  <c r="AH15" i="9"/>
  <c r="AG23" i="9"/>
  <c r="AG21" i="9"/>
  <c r="AG15" i="9"/>
  <c r="AH16" i="9"/>
  <c r="AH13" i="9"/>
  <c r="AG22" i="9"/>
  <c r="AG14" i="9"/>
  <c r="AH22" i="9"/>
  <c r="AH14" i="9"/>
  <c r="AA13" i="9"/>
  <c r="AG20" i="9"/>
  <c r="AG12" i="9"/>
  <c r="AH20" i="9"/>
  <c r="AH12" i="9"/>
  <c r="AG19" i="9"/>
  <c r="AG11" i="9"/>
  <c r="AH19" i="9"/>
  <c r="AH11" i="9"/>
  <c r="AG18" i="9"/>
  <c r="AG10" i="9"/>
  <c r="AH18" i="9"/>
  <c r="AH10" i="9"/>
  <c r="AG17" i="9"/>
  <c r="AG9" i="9"/>
  <c r="AH17" i="9"/>
  <c r="AH9" i="9"/>
  <c r="AG8" i="9"/>
  <c r="AG16" i="9"/>
  <c r="AH8" i="9"/>
  <c r="AA12" i="9"/>
  <c r="Z9" i="9"/>
  <c r="AA10" i="9"/>
  <c r="Z23" i="9"/>
  <c r="AA8" i="9"/>
  <c r="Z22" i="9"/>
  <c r="AA23" i="9"/>
  <c r="Z21" i="9"/>
  <c r="Z20" i="9"/>
  <c r="Z12" i="9"/>
  <c r="AA21" i="9"/>
  <c r="Z19" i="9"/>
  <c r="Z11" i="9"/>
  <c r="AA20" i="9"/>
  <c r="Z18" i="9"/>
  <c r="Z10" i="9"/>
  <c r="AA19" i="9"/>
  <c r="AA11" i="9"/>
  <c r="AA9" i="9"/>
  <c r="AA15" i="9"/>
  <c r="Z17" i="9"/>
  <c r="AA18" i="9"/>
  <c r="Z8" i="9"/>
  <c r="Z16" i="9"/>
  <c r="AA17" i="9"/>
  <c r="Z15" i="9"/>
  <c r="AA16" i="9"/>
  <c r="Z14" i="9"/>
  <c r="Z13" i="9"/>
  <c r="AA22" i="9"/>
  <c r="AA14" i="9"/>
  <c r="C9" i="9"/>
  <c r="C10" i="9"/>
  <c r="C11" i="9"/>
  <c r="C12" i="9"/>
  <c r="C13" i="9"/>
  <c r="C14" i="9"/>
  <c r="C15" i="9"/>
  <c r="C16" i="9"/>
  <c r="C17" i="9"/>
  <c r="C18" i="9"/>
  <c r="C19" i="9"/>
  <c r="C20" i="9"/>
  <c r="C21" i="9"/>
  <c r="C22" i="9"/>
  <c r="C23" i="9"/>
  <c r="C8" i="9"/>
  <c r="D7" i="9"/>
  <c r="S7" i="9"/>
  <c r="R7" i="9"/>
  <c r="Q7" i="9"/>
  <c r="E7" i="9"/>
  <c r="Z7" i="9"/>
  <c r="AG7" i="9"/>
  <c r="AA7" i="9"/>
  <c r="AH7" i="9"/>
  <c r="G12" i="9"/>
  <c r="U9" i="9"/>
  <c r="U13" i="9"/>
  <c r="U17" i="9"/>
  <c r="U21" i="9"/>
  <c r="T10" i="9"/>
  <c r="T14" i="9"/>
  <c r="T18" i="9"/>
  <c r="T22" i="9"/>
  <c r="U10" i="9"/>
  <c r="U14" i="9"/>
  <c r="U18" i="9"/>
  <c r="U22" i="9"/>
  <c r="T11" i="9"/>
  <c r="T15" i="9"/>
  <c r="T19" i="9"/>
  <c r="T23" i="9"/>
  <c r="U11" i="9"/>
  <c r="U15" i="9"/>
  <c r="U19" i="9"/>
  <c r="U23" i="9"/>
  <c r="T8" i="9"/>
  <c r="T12" i="9"/>
  <c r="T16" i="9"/>
  <c r="T20" i="9"/>
  <c r="U8" i="9"/>
  <c r="U12" i="9"/>
  <c r="U16" i="9"/>
  <c r="U20" i="9"/>
  <c r="T9" i="9"/>
  <c r="T13" i="9"/>
  <c r="T17" i="9"/>
  <c r="T21" i="9"/>
  <c r="C7" i="9"/>
  <c r="G20" i="9"/>
  <c r="F19" i="9"/>
  <c r="G19" i="9"/>
  <c r="F18" i="9"/>
  <c r="F10" i="9"/>
  <c r="G10" i="9"/>
  <c r="G17" i="9"/>
  <c r="F8" i="9"/>
  <c r="F16" i="9"/>
  <c r="G8" i="9"/>
  <c r="G16" i="9"/>
  <c r="F20" i="9"/>
  <c r="F11" i="9"/>
  <c r="G11" i="9"/>
  <c r="G18" i="9"/>
  <c r="F17" i="9"/>
  <c r="G9" i="9"/>
  <c r="F23" i="9"/>
  <c r="F15" i="9"/>
  <c r="G23" i="9"/>
  <c r="G15" i="9"/>
  <c r="F9" i="9"/>
  <c r="F22" i="9"/>
  <c r="F14" i="9"/>
  <c r="G22" i="9"/>
  <c r="G14" i="9"/>
  <c r="F21" i="9"/>
  <c r="F13" i="9"/>
  <c r="G21" i="9"/>
  <c r="G13" i="9"/>
  <c r="F12" i="9"/>
  <c r="T7" i="9"/>
  <c r="F7" i="9"/>
  <c r="G7" i="9"/>
  <c r="C4" i="29"/>
  <c r="C4" i="28"/>
  <c r="C4" i="26"/>
  <c r="C4" i="22"/>
  <c r="C4" i="20"/>
  <c r="C4" i="18"/>
  <c r="C4" i="16"/>
  <c r="C4" i="12"/>
  <c r="B1" i="9"/>
  <c r="C4" i="10"/>
  <c r="B1" i="5"/>
  <c r="C4" i="4"/>
</calcChain>
</file>

<file path=xl/sharedStrings.xml><?xml version="1.0" encoding="utf-8"?>
<sst xmlns="http://schemas.openxmlformats.org/spreadsheetml/2006/main" count="1965" uniqueCount="485">
  <si>
    <t>Año</t>
  </si>
  <si>
    <t xml:space="preserve">Interpretación </t>
  </si>
  <si>
    <t>FICHA TÉCNICA DE INDICADOR</t>
  </si>
  <si>
    <t>Nombre del indicador</t>
  </si>
  <si>
    <t>Definición conceptual</t>
  </si>
  <si>
    <t>Fórmula de cálculo</t>
  </si>
  <si>
    <t>Unidad de medida</t>
  </si>
  <si>
    <t>Datos requeridos</t>
  </si>
  <si>
    <t>Tipo de fuente de datos</t>
  </si>
  <si>
    <t>Observaciones y comentarios</t>
  </si>
  <si>
    <t>Contacto de la persona responsable de reportar el indicador</t>
  </si>
  <si>
    <t>Nombre</t>
  </si>
  <si>
    <t>Puesto</t>
  </si>
  <si>
    <t>Institución</t>
  </si>
  <si>
    <t>Teléfono</t>
  </si>
  <si>
    <t>Correo electrónico</t>
  </si>
  <si>
    <t>Estimaciones y proyecciones de población</t>
  </si>
  <si>
    <t>Karla Jinesta Campos</t>
  </si>
  <si>
    <t>Instituto Nacional de Estadística y Censos</t>
  </si>
  <si>
    <t>ficha técnica</t>
  </si>
  <si>
    <t>Desagregación requerida</t>
  </si>
  <si>
    <t>N</t>
  </si>
  <si>
    <t>Fuente</t>
  </si>
  <si>
    <t xml:space="preserve">Central </t>
  </si>
  <si>
    <t>Chorotega</t>
  </si>
  <si>
    <t>Pacífico Central</t>
  </si>
  <si>
    <t>Brunca</t>
  </si>
  <si>
    <t>Huetar Norte</t>
  </si>
  <si>
    <t>Huetar Caribe</t>
  </si>
  <si>
    <t xml:space="preserve">Por favor incluya, en el recuadro de abajo una pequeña interpretación del dato en términos de su comportamiento reciente y tendencia, asi como algun elemento que considere importante para explicar dicho comportamiento. </t>
  </si>
  <si>
    <t>Mujeres</t>
  </si>
  <si>
    <t>Sexo</t>
  </si>
  <si>
    <t>Tasa</t>
  </si>
  <si>
    <t>Región de planificación</t>
  </si>
  <si>
    <t>Promedio</t>
  </si>
  <si>
    <t>Nacional, región de planificación</t>
  </si>
  <si>
    <t>Nacional, sexo, grupos de edades, región de planificación</t>
  </si>
  <si>
    <t xml:space="preserve">Nacional y región de planificación </t>
  </si>
  <si>
    <t xml:space="preserve">Tasa </t>
  </si>
  <si>
    <t xml:space="preserve">Hombres </t>
  </si>
  <si>
    <t>Porcentaje</t>
  </si>
  <si>
    <t>Hombre</t>
  </si>
  <si>
    <t>Mujer</t>
  </si>
  <si>
    <t>Grupos de edades</t>
  </si>
  <si>
    <t>Indicadores demográficos</t>
  </si>
  <si>
    <t>Estructura por sexo y edad</t>
  </si>
  <si>
    <t>Población total</t>
  </si>
  <si>
    <t>X Censo de Población, 2011, INEC</t>
  </si>
  <si>
    <t>1a</t>
  </si>
  <si>
    <t xml:space="preserve">Relación de dependencia demográfica </t>
  </si>
  <si>
    <t xml:space="preserve">Nacional, grupos dependientes, región de planificación </t>
  </si>
  <si>
    <t>Estimaciones y Proyecciones de Población, INEC-CCP</t>
  </si>
  <si>
    <t>Esperanza de vida al nacer</t>
  </si>
  <si>
    <t>Nacional, sexo</t>
  </si>
  <si>
    <t>Tasa bruta de natalidad</t>
  </si>
  <si>
    <t>Estadísticas Vitales, INEC y Estimaciones y Proyecciones de Población, INEC-CCP.</t>
  </si>
  <si>
    <t>Tasa bruta de mortalidad</t>
  </si>
  <si>
    <t>Tasa global de fecundidad</t>
  </si>
  <si>
    <t>Tasa de fecundidad adolescente</t>
  </si>
  <si>
    <t>Nacional, región de planificación y grupos especiales de edades</t>
  </si>
  <si>
    <t>Estadísticas Vitales, INEC.</t>
  </si>
  <si>
    <t>Tamaño promedio de los hogares</t>
  </si>
  <si>
    <t>EHAHO, INEC</t>
  </si>
  <si>
    <t>ENAHO, INEC</t>
  </si>
  <si>
    <t>Nacional, región de planificación y tipo de hogar</t>
  </si>
  <si>
    <t>Distribución del  gasto social  de los hogares</t>
  </si>
  <si>
    <t xml:space="preserve">Nacional, tipo de gasto (alimentos, vivienda, salud y educación) </t>
  </si>
  <si>
    <t xml:space="preserve">Porcentaje de  población en pobreza </t>
  </si>
  <si>
    <t>Nacional, región y nivel de pobreza (pobreza extrema y no extrema)</t>
  </si>
  <si>
    <t>Porcentaje de hogares en pobreza multidimensional</t>
  </si>
  <si>
    <t>Nacional y región de planificación</t>
  </si>
  <si>
    <t>Coeficiente de Gini</t>
  </si>
  <si>
    <t xml:space="preserve">Indicadores sociales y económicos </t>
  </si>
  <si>
    <t>Indicadores de salud</t>
  </si>
  <si>
    <t>Estadísticas Vitales, INEC</t>
  </si>
  <si>
    <t xml:space="preserve">Tasa de mortalidad infantil </t>
  </si>
  <si>
    <t>Razón de mortalidad materna</t>
  </si>
  <si>
    <t xml:space="preserve">Tasa de mortalidad en la niñez </t>
  </si>
  <si>
    <t>Nacional, Región de Planificación, Tipo (neonatal y posneonatal) y grupos de causas</t>
  </si>
  <si>
    <t xml:space="preserve">Nacional, Región de Planificación y tipo de causas </t>
  </si>
  <si>
    <t>ENSSSR, MS</t>
  </si>
  <si>
    <t>Nacional y Región de Planificación</t>
  </si>
  <si>
    <t>Principales diez causas de defunción</t>
  </si>
  <si>
    <t>Indicadores educativos</t>
  </si>
  <si>
    <t>Escolaridad promedio de la población</t>
  </si>
  <si>
    <t>Nacional, sexo, región de planificación, grupos étnicos y población con discapacidad</t>
  </si>
  <si>
    <t>Porcentaje de alfabetismo</t>
  </si>
  <si>
    <t>Tasa de mortalidad por homicidios</t>
  </si>
  <si>
    <t>ENUT, INEC</t>
  </si>
  <si>
    <t>Brecha salarial por sexo</t>
  </si>
  <si>
    <t>Tasa de desempleo</t>
  </si>
  <si>
    <t>ECE, INEC</t>
  </si>
  <si>
    <t>Ingreso percápita</t>
  </si>
  <si>
    <t>Indice de precios al consumidor</t>
  </si>
  <si>
    <t xml:space="preserve">Nacional </t>
  </si>
  <si>
    <t>IPC, INEC</t>
  </si>
  <si>
    <t>Nacional y  región de planificación</t>
  </si>
  <si>
    <t>Total de Población</t>
  </si>
  <si>
    <t>Fuente: Estimaciones y proyecciones de población, INEC-CCP</t>
  </si>
  <si>
    <t xml:space="preserve">Estimaciones y Proyecciones de Población, INEC-CCP; </t>
  </si>
  <si>
    <t>Se refiere al total de población estimada o proyectada para un lugar y momento determinado. Este cálculo se basa en una población observada, que es la del Censo Nacional corregida por omisión censal que se proyecta o retroproyecta mediante la predición del comportamiento de los componentes de cambio demográfico que son la mortalidad, la fecundidad y la migración. Esta predición se basa en el comportamiento observado de estos componentes a través del tiempo.</t>
  </si>
  <si>
    <t>Dato absoluto</t>
  </si>
  <si>
    <t>Estimaciones y Proyecciones de Población</t>
  </si>
  <si>
    <t>Es una estimación no corresponde a un dato observado</t>
  </si>
  <si>
    <t>Analista</t>
  </si>
  <si>
    <t>kvjinesta@inec.go.cr</t>
  </si>
  <si>
    <t>No aplica, es un dato absoluto</t>
  </si>
  <si>
    <t>Total</t>
  </si>
  <si>
    <t>Hombres</t>
  </si>
  <si>
    <t xml:space="preserve">0 a  4 </t>
  </si>
  <si>
    <t xml:space="preserve">5 a  9 </t>
  </si>
  <si>
    <t xml:space="preserve">10 a 14 </t>
  </si>
  <si>
    <t xml:space="preserve">15 a 19 </t>
  </si>
  <si>
    <t xml:space="preserve">20 a 24 </t>
  </si>
  <si>
    <t xml:space="preserve">25 a 29 </t>
  </si>
  <si>
    <t xml:space="preserve">30 a 34 </t>
  </si>
  <si>
    <t xml:space="preserve">35 a 39 </t>
  </si>
  <si>
    <t xml:space="preserve">40 a 44 </t>
  </si>
  <si>
    <t xml:space="preserve">45 a 49 </t>
  </si>
  <si>
    <t xml:space="preserve">50 a 54 </t>
  </si>
  <si>
    <t xml:space="preserve">55 a 59 </t>
  </si>
  <si>
    <t xml:space="preserve">60 a 64 </t>
  </si>
  <si>
    <t xml:space="preserve">65 a 69 </t>
  </si>
  <si>
    <t xml:space="preserve">70 a 74 </t>
  </si>
  <si>
    <t>75 y más</t>
  </si>
  <si>
    <t xml:space="preserve">Mujeres </t>
  </si>
  <si>
    <t>Población afrodescendiente</t>
  </si>
  <si>
    <t>Población 2016</t>
  </si>
  <si>
    <t>Población total 2016</t>
  </si>
  <si>
    <t>Población total 2011</t>
  </si>
  <si>
    <t>Población 2011</t>
  </si>
  <si>
    <t>Población Indígena 2011</t>
  </si>
  <si>
    <t>Población Afrodescendiente 2011</t>
  </si>
  <si>
    <t>Nacional y subpoblaciones (origen étnico-racial)</t>
  </si>
  <si>
    <t>Distribución de la población por zona urbana y rural</t>
  </si>
  <si>
    <t>Nacional</t>
  </si>
  <si>
    <t>Porcentaje de población con discapacidad</t>
  </si>
  <si>
    <t>Porcentaje de población nacida en otro país</t>
  </si>
  <si>
    <t>Nacional, sexo, grupos de edades  y por región</t>
  </si>
  <si>
    <t>17a</t>
  </si>
  <si>
    <t>Se refiere a la distribución porcentual de la población por sexo y edades. Se representa gráficamente en una pirámide de población.</t>
  </si>
  <si>
    <t xml:space="preserve">Distribución porcentual </t>
  </si>
  <si>
    <t>Población por grupos de edades y sexo</t>
  </si>
  <si>
    <t>Censos de Población o Estimaciones y Proyecciones de Población</t>
  </si>
  <si>
    <t xml:space="preserve">Las Estimaciones y Proyecciones de población solo se tienen para grupos de edades y sexo, por lo que para obtener la piramide poblacional de la población por autoidentificación étnico-racial y que sea comparable con la población nacional también se calcula con datos del Censo Nacional de Población </t>
  </si>
  <si>
    <t xml:space="preserve">Total </t>
  </si>
  <si>
    <t>Fuente: INEC-CCP, Estimaciones y Proyecciones de Población</t>
  </si>
  <si>
    <t>2010-2011</t>
  </si>
  <si>
    <t>2011-2012</t>
  </si>
  <si>
    <t>2012-2013</t>
  </si>
  <si>
    <t>2013-2014</t>
  </si>
  <si>
    <t>2014-2015</t>
  </si>
  <si>
    <t>2015-2016</t>
  </si>
  <si>
    <t>Población total por años calendario</t>
  </si>
  <si>
    <t xml:space="preserve">Densidad </t>
  </si>
  <si>
    <t>Fuente: INEC, Estimaciones y proyecciones de población</t>
  </si>
  <si>
    <t>Razón</t>
  </si>
  <si>
    <t>Relación de dependencia demográfica</t>
  </si>
  <si>
    <t>Fuente: INEC, X Censo Nacional de Población, 2011.</t>
  </si>
  <si>
    <t>Urbana</t>
  </si>
  <si>
    <t xml:space="preserve">Rural </t>
  </si>
  <si>
    <t>Población</t>
  </si>
  <si>
    <t>Fuente: INEC, X Censo Nacional de Población, 2011</t>
  </si>
  <si>
    <t xml:space="preserve">Año </t>
  </si>
  <si>
    <t>0-12</t>
  </si>
  <si>
    <t>13-19</t>
  </si>
  <si>
    <t>20-29</t>
  </si>
  <si>
    <t>30-39</t>
  </si>
  <si>
    <t>40-49</t>
  </si>
  <si>
    <t>50-59</t>
  </si>
  <si>
    <t>60 -69</t>
  </si>
  <si>
    <t>70 y más</t>
  </si>
  <si>
    <t>Fuente: INEC, X Censo de Población y Vivienda, 2011</t>
  </si>
  <si>
    <t xml:space="preserve">Nacimientos y población total </t>
  </si>
  <si>
    <t>Estadísticas Vitales y Estimaciones y Proyecciones de Población</t>
  </si>
  <si>
    <t>Región de Planificación</t>
  </si>
  <si>
    <t>Fuente: INEC, Estadísticas Vitales</t>
  </si>
  <si>
    <t>Se define como la relación entre las defunciones ocurridas en un tiempo y lugar determinados en relación a la población total de ese lugar y en es momento.</t>
  </si>
  <si>
    <t xml:space="preserve">Defunciones y población total </t>
  </si>
  <si>
    <t>menores de 15</t>
  </si>
  <si>
    <t>15-19</t>
  </si>
  <si>
    <t>Grupos  de edades</t>
  </si>
  <si>
    <t>Nacimientos por edad de la madre y del padre</t>
  </si>
  <si>
    <t xml:space="preserve">Estadísticas Vitales </t>
  </si>
  <si>
    <t>Nacimientos por edad de la madre y población femenina de 15 a 19 años</t>
  </si>
  <si>
    <t>Número de miembros por hogar y total de hogares</t>
  </si>
  <si>
    <t>Encuesta Nacional de Hogares</t>
  </si>
  <si>
    <t>Fuente: INEC, Encuesta Nacional de Hogares.</t>
  </si>
  <si>
    <t xml:space="preserve">Porcentaje de hogares por tipo de jefatura </t>
  </si>
  <si>
    <t>Sexo de la jefatura</t>
  </si>
  <si>
    <t xml:space="preserve">Hombre </t>
  </si>
  <si>
    <t>Compartida</t>
  </si>
  <si>
    <t xml:space="preserve">Mujer </t>
  </si>
  <si>
    <t>total de hogares por sexo de jefatura y tipo de hogar</t>
  </si>
  <si>
    <t>Porcentaje del gasto</t>
  </si>
  <si>
    <t>Alimentos</t>
  </si>
  <si>
    <t>Vivienda</t>
  </si>
  <si>
    <t xml:space="preserve">Salud </t>
  </si>
  <si>
    <t>Educación</t>
  </si>
  <si>
    <t>Fuente: INEC, Encuesta Nacional de Ingresos y Gastos de los Hogares</t>
  </si>
  <si>
    <t>Gasto de los hogares por tipo</t>
  </si>
  <si>
    <t>Encuesta Nacional de Ingresos y Gastos de los Hogares</t>
  </si>
  <si>
    <t>Pobreza extrema</t>
  </si>
  <si>
    <t>Pobreza no extrema</t>
  </si>
  <si>
    <t>Porcentaje de población en pobreza</t>
  </si>
  <si>
    <t>Fuente: INEC, Encuesta Nacional de  Hogares</t>
  </si>
  <si>
    <t>Indice</t>
  </si>
  <si>
    <t>Sexo y región de planificación</t>
  </si>
  <si>
    <t>Horas en promedio dedicadas al cuido</t>
  </si>
  <si>
    <t>Fuente: INEC, Encuesta Nacional de Uso del Tiempo</t>
  </si>
  <si>
    <t>Encuesta Nacional de Uso del Tiempo</t>
  </si>
  <si>
    <t>Brecha salarial</t>
  </si>
  <si>
    <t>Fuente: INEC, Encuesta Continua de Empleo</t>
  </si>
  <si>
    <t xml:space="preserve">Tasa neta de participación </t>
  </si>
  <si>
    <t>Agricultura</t>
  </si>
  <si>
    <t>Industria</t>
  </si>
  <si>
    <t>Servicios</t>
  </si>
  <si>
    <t>36a</t>
  </si>
  <si>
    <t>nacional y región</t>
  </si>
  <si>
    <t>Nacional y región, por sector de actividad económica y sector (público y privado)</t>
  </si>
  <si>
    <t>Formal</t>
  </si>
  <si>
    <t>Informal</t>
  </si>
  <si>
    <t>Datos absolutos (colones)</t>
  </si>
  <si>
    <t>Ingreso (colones)</t>
  </si>
  <si>
    <t>TMI</t>
  </si>
  <si>
    <t xml:space="preserve">Muertes de menores de un año y nacimientos </t>
  </si>
  <si>
    <t>Estadísticas Vitales</t>
  </si>
  <si>
    <t>Neonatal</t>
  </si>
  <si>
    <t>Posneonatal</t>
  </si>
  <si>
    <t>Grupos de causas</t>
  </si>
  <si>
    <t>Ciertas afecciones originadas en el período perinatal</t>
  </si>
  <si>
    <t>Enfermedades del sistema respiratorio</t>
  </si>
  <si>
    <t>Enfermedades del sistema circulatorio</t>
  </si>
  <si>
    <t>Otras causas</t>
  </si>
  <si>
    <t xml:space="preserve">Muertes maternas y nacimientos </t>
  </si>
  <si>
    <t>RMM</t>
  </si>
  <si>
    <t>Tipo de causas</t>
  </si>
  <si>
    <t>Directas</t>
  </si>
  <si>
    <t>Indirectas</t>
  </si>
  <si>
    <t>sin determinar</t>
  </si>
  <si>
    <t>TMN</t>
  </si>
  <si>
    <t xml:space="preserve">Nacional, Región de Planificación y grupos de causas </t>
  </si>
  <si>
    <t xml:space="preserve">Se refiere a la relación entre las muertes de niños y niñas menores de 5 años en un lugar y periodo determinado en relación a los nacimientos ocurridos en este mismo periodo y lugar. </t>
  </si>
  <si>
    <t xml:space="preserve">Muertes de menores de 5 años y nacimientos </t>
  </si>
  <si>
    <t>Porcentaje de mujeres en edad fértil que usan anticonceptivos o cuyas parejas lo usan</t>
  </si>
  <si>
    <t>Población femenina en edad fértil que usa anticonceptivos y población femenina por edad</t>
  </si>
  <si>
    <t>Encuesta de Salud Sexual y Salud Reproductiva</t>
  </si>
  <si>
    <t>Distribución porcentual de las defunciones por carga de la enfermedad</t>
  </si>
  <si>
    <t>No transmisibles</t>
  </si>
  <si>
    <t>Causas Externas</t>
  </si>
  <si>
    <t>Transmisibles</t>
  </si>
  <si>
    <t>Central</t>
  </si>
  <si>
    <r>
      <t xml:space="preserve">Se refire a la proporción que representan los siguiente grupos de causas de defunción del total de defunciones:
</t>
    </r>
    <r>
      <rPr>
        <b/>
        <i/>
        <sz val="11"/>
        <rFont val="Calibri"/>
        <family val="2"/>
        <scheme val="minor"/>
      </rPr>
      <t>Transmisibles, afecciones maternas y perinatales</t>
    </r>
    <r>
      <rPr>
        <sz val="11"/>
        <rFont val="Calibri"/>
        <family val="2"/>
        <scheme val="minor"/>
      </rPr>
      <t xml:space="preserve">: son las causas debidas a enfermedades infecciosas o aquellas que pueden ser transmitidas por un vector, asi mismo incluye afecciones relacionadas con el estado de embarazo parto o postparto y las relacionadas con el periodo perinatal (de las 22 semanas de gestación hasta los siete días completos despúes del nacimiento.
</t>
    </r>
    <r>
      <rPr>
        <b/>
        <i/>
        <sz val="11"/>
        <rFont val="Calibri"/>
        <family val="2"/>
        <scheme val="minor"/>
      </rPr>
      <t>No transimisibles:</t>
    </r>
    <r>
      <rPr>
        <sz val="11"/>
        <rFont val="Calibri"/>
        <family val="2"/>
        <scheme val="minor"/>
      </rPr>
      <t xml:space="preserve"> causas de debidas a enfermedades crónicas y degenerativas como las neoplasias, desórdenes endocrinos, enfermedades cardiovasculares, respiratorias crónicas, enfermedades de la piel y subcutáneas, desórdenes del sistema nervioso, enfermedades músculo-esqueléticas, anomalías congénitas, enfermedades genitourinarias, enfermedades y sintomas de la senilidad.
</t>
    </r>
    <r>
      <rPr>
        <b/>
        <i/>
        <sz val="11"/>
        <rFont val="Calibri"/>
        <family val="2"/>
        <scheme val="minor"/>
      </rPr>
      <t>Causas externas:</t>
    </r>
    <r>
      <rPr>
        <sz val="11"/>
        <rFont val="Calibri"/>
        <family val="2"/>
        <scheme val="minor"/>
      </rPr>
      <t xml:space="preserve"> causas debidas a accidentes, lesiones autoinfligidas o agresiones y las de intención no determinada.
</t>
    </r>
  </si>
  <si>
    <t>porcentaje</t>
  </si>
  <si>
    <t>total de defunciones y defunciones por causa</t>
  </si>
  <si>
    <t xml:space="preserve">Se refire a las diez causas de defunción más frecuentes en la población. </t>
  </si>
  <si>
    <t>no aplica</t>
  </si>
  <si>
    <t>Nominal</t>
  </si>
  <si>
    <t>defunciones por causa</t>
  </si>
  <si>
    <t xml:space="preserve">Se refire a las defunciones ocurridas debidas a homicidios en un lugar y momento determinado  en relación a la población total </t>
  </si>
  <si>
    <t>Tasa (por cien mil habitantes)</t>
  </si>
  <si>
    <t xml:space="preserve">defunciones por causa y población total </t>
  </si>
  <si>
    <t>Promedio de años de estudio</t>
  </si>
  <si>
    <t>Fuente: INEC, X Censo de Población, 2011</t>
  </si>
  <si>
    <t>Afrodescendientes</t>
  </si>
  <si>
    <t>Otros</t>
  </si>
  <si>
    <t>sexo</t>
  </si>
  <si>
    <t>Población con alguna discapacidad</t>
  </si>
  <si>
    <t>Población sin discapacidad</t>
  </si>
  <si>
    <t>Corresponde al promedio de años de educación que a alcanzado la población de 25 años y más de un lugar determinado.
Se toma como referencia este grupo etareo por que se parte del supuesto de que la mayoría de las personas deberían finalizando su procesos educativo a esa edad.</t>
  </si>
  <si>
    <t>último año aprobado de la población de 25 años y más y el total de población de 25 años y más.</t>
  </si>
  <si>
    <t>Censo de Población</t>
  </si>
  <si>
    <t>Corresponde a la relación de la población con sabe leer y escribir en relación al total de la población.</t>
  </si>
  <si>
    <t>población de 10 años y más por su condición de saber leer y escribir y total de población de ese mismo rango de edad</t>
  </si>
  <si>
    <t>ENIGH, INEC</t>
  </si>
  <si>
    <t>Se refiere al ritmo de crecimiento anual de la población, asumiendo un crecimiento exponencial.</t>
  </si>
  <si>
    <r>
      <t xml:space="preserve">
</t>
    </r>
    <r>
      <rPr>
        <i/>
        <sz val="11"/>
        <rFont val="Calibri"/>
        <family val="2"/>
        <scheme val="minor"/>
      </rPr>
      <t>Donde: 
R = crecimiento de la población
LN = Logaritmo Natural
Pf = Población final
Pi = Población inicial
t= tiempo transcurrido entre la Pi y la Pf</t>
    </r>
  </si>
  <si>
    <t xml:space="preserve">Tasa anualizada </t>
  </si>
  <si>
    <t>Corresponde a la relación entre la cantidad de habitantes por kilómetro cuadrado de una zona geográfica</t>
  </si>
  <si>
    <t>Corresponde a la relación entre la población que se considera dependiente (0-14 años y de 65 y más) en relación a la población en edad productiva.</t>
  </si>
  <si>
    <t>Se refiere a la proporción que reside en la zona o urbana o rural en relación a la población total.</t>
  </si>
  <si>
    <t>Se refiere a la proporción de población que tiene alguna limitación permanente para desarrollarse en su vida diaria en relación al total de la población</t>
  </si>
  <si>
    <t>Se refiere a la proporción de la población total que ha nacido en otro país. Se considera migrante internacional.</t>
  </si>
  <si>
    <t>Total de población por lugar de residencia de la madre en el momento del nacimiento y población total</t>
  </si>
  <si>
    <t>X Censo de Población</t>
  </si>
  <si>
    <t xml:space="preserve">Se define como la relación entre los nacimientos ocurridos en un tiempo y lugar determinados en relación a la población total de ese lugar y en es momento. </t>
  </si>
  <si>
    <t>Corresponde a una medida hipotética referida al promedio de hijos e hijas que tendría una mujer al final de su periodo reproductivo, si experimentará a lo largo del mismo los niveles de fecundidad observados en un año determinado.</t>
  </si>
  <si>
    <t>Fuente: INEC, Índice de precios al consumidor</t>
  </si>
  <si>
    <t>Esta es una medida hipotética que corresponde al número de años en promedio se espera que viva una persona de una cohorte hipotética si  las tasas de mortalidad por edad específica para un año determinado permanecieran durante el resto de su vida. Es un indicador derivado de las tablas de vida.</t>
  </si>
  <si>
    <r>
      <t xml:space="preserve">
</t>
    </r>
    <r>
      <rPr>
        <b/>
        <sz val="11"/>
        <rFont val="Calibri"/>
        <family val="2"/>
        <scheme val="minor"/>
      </rPr>
      <t xml:space="preserve">
</t>
    </r>
    <r>
      <rPr>
        <i/>
        <sz val="11"/>
        <rFont val="Calibri"/>
        <family val="2"/>
        <scheme val="minor"/>
      </rPr>
      <t>Donde:
Tx es el número total de años vividos por la población desde la edadx
lx corresponde a los supervivientes a la edad exacta X</t>
    </r>
  </si>
  <si>
    <t xml:space="preserve">Se refiere al nivel de fecundidad de las mujeres menores de 20 años. Es la relación entre los nacimientos cuyas madres eran menores de 20 años, entre la población femenina de este rango de edad. </t>
  </si>
  <si>
    <t>Se refire a los nacimientos de madres menores de edad que ocurren en el contexto de una relación impropia, es decir, en que el padre es 5 años o más mayor.</t>
  </si>
  <si>
    <t xml:space="preserve">Se refiere a la relación entre las muertes de menores de un año de edad ocurridas en un lugar y periodo determinado en relación a los nacimientos ocurridos en este mismo periodo y lugar. 
La TMIneonatal comprende a las defunciones de niños y niños ocurridas en los primeros 28 días  completos posteriores al nacimiento y la TMIposneonatal a las ocurridas después de los 28 días hasta antes de cumplir el año de edad.
</t>
  </si>
  <si>
    <r>
      <t xml:space="preserve">Se refiere a la relación entre las muertes de mujeres que ocurrieron durante el embarazado, parto o los 42 días postparto en un lugar y periodo determinado en relación a los nacimientos ocurridos en este mismo periodo y lugar. 
Las defunciones maternas se clasifican en:
</t>
    </r>
    <r>
      <rPr>
        <b/>
        <i/>
        <sz val="11"/>
        <rFont val="Calibri"/>
        <family val="2"/>
        <scheme val="minor"/>
      </rPr>
      <t>Defunciones obstétricas directas</t>
    </r>
    <r>
      <rPr>
        <sz val="11"/>
        <rFont val="Calibri"/>
        <family val="2"/>
        <scheme val="minor"/>
      </rPr>
      <t xml:space="preserve"> que son las que resultan de complicaciones del estado de embarazo, parto o post parto, intervenciones, de omisiones, de tratamiento incorrecto o de una cadena de acontecimientos originada en cualquiera de las circunstancias mencionadas.
Defuncines obstétricas indirectas que resultan de una enfermedad existente desde antes del embarazo o de una enfermedad que evoluciona durante el mismo que es agravada por los efectos físicos del embarazo.
</t>
    </r>
  </si>
  <si>
    <t>Fuente: INEC, X Censo Nacional de Población</t>
  </si>
  <si>
    <t>Fuente: INEC, CCP Estimaciones y Proyecciones de Población.</t>
  </si>
  <si>
    <t>P51_EDAD_QUINQ*P02 Sexo tabulación cruzada</t>
  </si>
  <si>
    <t>Recuento</t>
  </si>
  <si>
    <t/>
  </si>
  <si>
    <t>P02 Sexo</t>
  </si>
  <si>
    <t>P51_EDAD_QUINQ</t>
  </si>
  <si>
    <t>0-4</t>
  </si>
  <si>
    <t>5-9</t>
  </si>
  <si>
    <t>10-14</t>
  </si>
  <si>
    <t>20-24</t>
  </si>
  <si>
    <t>25-29</t>
  </si>
  <si>
    <t>30-34</t>
  </si>
  <si>
    <t>35-39</t>
  </si>
  <si>
    <t>40-44</t>
  </si>
  <si>
    <t>45-49</t>
  </si>
  <si>
    <t>50-54</t>
  </si>
  <si>
    <t>55-59</t>
  </si>
  <si>
    <t>60-64</t>
  </si>
  <si>
    <t>65-69</t>
  </si>
  <si>
    <t>70-74</t>
  </si>
  <si>
    <t>75-79</t>
  </si>
  <si>
    <t>80-84</t>
  </si>
  <si>
    <t>85 y +</t>
  </si>
  <si>
    <t>Tasa de crecimiento de la población (por mil habitantes)</t>
  </si>
  <si>
    <t>Población total 1990</t>
  </si>
  <si>
    <t>Población 1990</t>
  </si>
  <si>
    <t>Mujeres 2016</t>
  </si>
  <si>
    <t>Hombres 2016</t>
  </si>
  <si>
    <t xml:space="preserve">Hombres 1990 </t>
  </si>
  <si>
    <t>Mujeres 1990</t>
  </si>
  <si>
    <t>Hombres indígenas</t>
  </si>
  <si>
    <t>Mujeres indígenas</t>
  </si>
  <si>
    <t>Hombres afrodescendientes</t>
  </si>
  <si>
    <t>Mujeres afrodescendientes</t>
  </si>
  <si>
    <t>Hombres otros</t>
  </si>
  <si>
    <t>Mujeres otros</t>
  </si>
  <si>
    <t>Población otros grupos 2011</t>
  </si>
  <si>
    <t>Densidad de población</t>
  </si>
  <si>
    <t>Rural</t>
  </si>
  <si>
    <t xml:space="preserve">Urbano </t>
  </si>
  <si>
    <t>Fuente: INEC-CCP, Estimaciones y Proyecciones de Población.</t>
  </si>
  <si>
    <t>Años en promedio (medida hipotética)</t>
  </si>
  <si>
    <t>Tablas completas de mortalidad</t>
  </si>
  <si>
    <t>Porcentaje de nacimientos de madres menores de edad, en una unión impropia</t>
  </si>
  <si>
    <t>Nota: afrodescendientes incluye mulatos</t>
  </si>
  <si>
    <t>Persona encargada de la fuente de datos</t>
  </si>
  <si>
    <t>Olga Martha Araya Umaña</t>
  </si>
  <si>
    <t>Marlene Sandoval</t>
  </si>
  <si>
    <t>Coordinadora del Centro de Información</t>
  </si>
  <si>
    <t>marlene.sandoval@inec.go.cr</t>
  </si>
  <si>
    <t>Se interpreta con el indicador de tasa de crecimiento demográfico</t>
  </si>
  <si>
    <t>Persona responsable de la fuente de datos</t>
  </si>
  <si>
    <t xml:space="preserve">Población con discapacidad y población total </t>
  </si>
  <si>
    <t>Censo de población</t>
  </si>
  <si>
    <t>Persona responsable de fuente de datos</t>
  </si>
  <si>
    <t>Persona responsable de la fuente</t>
  </si>
  <si>
    <t>Eddy Madrigal</t>
  </si>
  <si>
    <t>Annia Chaves</t>
  </si>
  <si>
    <t>Freddy Araya</t>
  </si>
  <si>
    <t xml:space="preserve">Persona responsable de la fuente de datos </t>
  </si>
  <si>
    <t>Edda Quirós, Ministerio de Salud</t>
  </si>
  <si>
    <t>Contacto de la persona responsable del  cálculo del indicador</t>
  </si>
  <si>
    <t>Para el 2017 la brecha salarial fue de 110,2%, eso quiere decir que las mujeres ganaron por hora un 10,2% más que los hombres.  
Por región de planificación, los niveles más altos en la brecha salarial se puede observar en la región Brunca, aunque para el 2015 la región Huetar Norte la supera.
Por otro lado, la región Central es donde se observan los menores niveles en brecha salarial, incluso hay dos años (2012 y 2014) en los que el ingreso de las mujeres es menor al de los hombres.</t>
  </si>
  <si>
    <t>Representa la igualdad entre el ingreso bruto medio por hora de la mujer y el hombre cuando el indicador equivale a 100, un valor mayor a 100 representa que la mujer obtiene un mayor ingreso medio por hora que el hombre, si es menor a 100 corresponde que el hombre tiene un mayor ingreso medio por hora que la mujer. La desigual absoluta se obtiene cuando el indicador es 0</t>
  </si>
  <si>
    <t>Brecha salarial nacional y por región de planificación</t>
  </si>
  <si>
    <t>Encuesta Continua de Empleo (ECE)
Dato anual = promedio de los trimestres por año</t>
  </si>
  <si>
    <t>Se considera el ingreso bruto por hora de las personas ocupadas con ingreso conocido (asalariadas, cuenta propia o empleador) en el empleo principal</t>
  </si>
  <si>
    <t>María Luz Sanarrusia Solano</t>
  </si>
  <si>
    <t>Coordinadora Encuesta Continua de Empleo (ECE)</t>
  </si>
  <si>
    <t>Instituto Nacional de Estadística y Censos (INEC)</t>
  </si>
  <si>
    <t>2280-9280 Ext 346</t>
  </si>
  <si>
    <t>marial.sanarrusia@inec.go.cr</t>
  </si>
  <si>
    <t>Dianny Hernández Ruiz</t>
  </si>
  <si>
    <t>Analista Encuesta Continua de Empleo (ECE)</t>
  </si>
  <si>
    <t>2280-9280 Ext 347/348</t>
  </si>
  <si>
    <t>dianny.hernandez@inec.go.cr</t>
  </si>
  <si>
    <t xml:space="preserve">Para el 2017, en promedio el 9,1% de la población en la fuerza de trabajo se encontraba desempleada. El nivel más alto se alcanzó en el 2011, año a partir del cual la tasa de desempleo se redujo para luego mantenerse estable alrededor del 9,5%.
Por región de planificación, para el 2017 la tasa de desempleo más alta se observa en la región Pacífico Central, la cual ha tendido a la alza en los últimos 4 años, incluso supera en el 2016 y 2017 al porcentaje de desempleo en la región Chorotega, que es la que se caracteriza por tener las mayores tasas de desempleo del 2010 al 2015. En contra posición, la región Central presenta la tasa de desempleo más baja y se ha logrado mantenerse al alrededor del 8%. 
</t>
  </si>
  <si>
    <t>Porcentaje de la población desempleada, respecto a la fuerza de trabajo</t>
  </si>
  <si>
    <t>Tasa de desempleo nacional y por región de planificación</t>
  </si>
  <si>
    <t>Considera a la población desempleada y en la fuerza de trabajo de 15 años y más</t>
  </si>
  <si>
    <t>Para el 2017, en promedio el 59% de la población en edad de trabajar (15 años y más) se encontraba en la fuerza de trabajo, eran personas ocupadas o desempleadas. La tasa neta de participación alcanzó su  máximo punto durante  los años 2012-2014 al estimarse en 62%, para el 2016 y 2017 la tasa se estima en 58% reduciendo la participación en la fuerza de trabajo de las personas en edad de trabajar para los últimos dos años.
Por regiones de planificación, la región Central y la Huetar Norte presentan las mayores tasas de participación laboral superiores a 60% durante los años de estudio. La región Chorotega se ha mantenido en 55% durante todo el periodo. La región Brunca en los tres últimos años ha disminuido los niveles de participación, similar ha sucedido, con la región Pacífico Central a excepción de este último año que la tasa de participación tuvo un aumento.</t>
  </si>
  <si>
    <t>Porcentaje de participación en la fuerza de trabajo, con relación a la población
en edad de trabajar</t>
  </si>
  <si>
    <t>Tasa neta de participación nacional y por región de planificación</t>
  </si>
  <si>
    <t>Considera a la población en la fuerza de trabajo y en edad de trabajar de 15 años y más</t>
  </si>
  <si>
    <t>Tasa de ocupación</t>
  </si>
  <si>
    <t>Del 2012 al 2014 se presentaron las mayores tasas de ocupación, es decir, en promedio un mayor porcentaje de las personas en edad de trabajar (15 años y más) se encontraban trabajando, no obstante para el 2016 la tasa fue la menor que se ha observado (52,8%), recuperándose para el 2017.
Por región de planificación, la región Central tiene las mayores tasas de ocupación, aunque ha tendido a la baja desde el 2014. La región Chorotega mostró las menores tasas de ocupación del 2012 al 2014 (alrededor del 47%), sin embargo presentó un incremento en el 2015 y a partir de ahí ha rondado el 49%. En la región Huetar Caribe por su parte, la tasa de ocupación mostró una tendencia al alza a lo largo de todo el periodo hasta alcanzar el 53,9% en el 2017. En contra posición, la región Pacífico Central tuvo uno años en que el porcentaje de ocupados se redujo, no obstante se recupera en el 2017.</t>
  </si>
  <si>
    <t>Porcentaje de la población ocupada, respecto a la población en edad de trabajar. Indica la relación entre las personas que tenían trabajo o trabajaron en la semana de referencia y las que tenían edad para trabajar.</t>
  </si>
  <si>
    <t>Tasa de ocupación nacional y por región de planificación</t>
  </si>
  <si>
    <t>Considera a la población ocupada y en edad de trabajar de 15 años y más</t>
  </si>
  <si>
    <t>36b</t>
  </si>
  <si>
    <t>Nacional y región</t>
  </si>
  <si>
    <t xml:space="preserve">Porcentaje de población ocupada por sector </t>
  </si>
  <si>
    <t>Sector de actividad</t>
  </si>
  <si>
    <t>Sector institucional</t>
  </si>
  <si>
    <t xml:space="preserve">Empleo </t>
  </si>
  <si>
    <t>Público</t>
  </si>
  <si>
    <t>Privado</t>
  </si>
  <si>
    <t>Más del 60% de la población ocupada en Costa Rica labora en el sector de servicios, el cual mostró un repunte en el 2013, donde alcanzó el 73,4%; no obstante ha presentado reducciones para los años posteriores. La agricultura por su parte, constituye la actividad económica con los menores porcentajes de ocupación, sin embargo ha presentado una tendencia al alza, sin considerar el 2013 cuando el porcentaje fue 9,9%.
Con respecto al sector institucional,  la mayor parte de los costarricenses trabajan en el sector privado (85,7% para el 2017). Este sector presentó una tendencia al alza del 2010 al 2015, hasta alcanzar el 86,7%, año a partir del cual se ha reducido. El sector público ha rondado el 15% a lo largo del periodo.
En cuanto al tipo de empleo considerando la informalidad, más del 50% de la población tiene un empleo que es formal, y ha mostrado una tendencia a la baja del 2011 al 2015, logrando recuperarse en estos dos últimos años (57,1% para el 2017). Por otro lado, el menor nivel de empleo informal se observa en el 2011 (36,5%), año desde el cual se presenta una tendencia al alza, no obstante, en el 2016 y 2017 se ha mantenido alrededor del 42%.</t>
  </si>
  <si>
    <r>
      <t xml:space="preserve">Porcentaje de ocupados por categoría de interés:
</t>
    </r>
    <r>
      <rPr>
        <b/>
        <sz val="11"/>
        <rFont val="Calibri"/>
        <family val="2"/>
        <scheme val="minor"/>
      </rPr>
      <t>A) Sector de actividad:</t>
    </r>
    <r>
      <rPr>
        <sz val="11"/>
        <rFont val="Calibri"/>
        <family val="2"/>
        <scheme val="minor"/>
      </rPr>
      <t xml:space="preserve">
- </t>
    </r>
    <r>
      <rPr>
        <u/>
        <sz val="11"/>
        <rFont val="Calibri"/>
        <family val="2"/>
        <scheme val="minor"/>
      </rPr>
      <t>Agricultura</t>
    </r>
    <r>
      <rPr>
        <sz val="11"/>
        <rFont val="Calibri"/>
        <family val="2"/>
        <scheme val="minor"/>
      </rPr>
      <t xml:space="preserve">: corresponde a la rama de activida de agricultura, ganadería, silvicultura y pesca.
- </t>
    </r>
    <r>
      <rPr>
        <u/>
        <sz val="11"/>
        <rFont val="Calibri"/>
        <family val="2"/>
        <scheme val="minor"/>
      </rPr>
      <t>Industria</t>
    </r>
    <r>
      <rPr>
        <sz val="11"/>
        <rFont val="Calibri"/>
        <family val="2"/>
        <scheme val="minor"/>
      </rPr>
      <t xml:space="preserve">: incluye las actividades de explotación de minas y canteras; industrias manufactureras; suministro de electricidad, gas, vapor y aire acondicionado; suministro de agua, evacuación de aguas residuales y gestión de desechos y contaminación; y construcción.
- </t>
    </r>
    <r>
      <rPr>
        <u/>
        <sz val="11"/>
        <rFont val="Calibri"/>
        <family val="2"/>
        <scheme val="minor"/>
      </rPr>
      <t>Servicios</t>
    </r>
    <r>
      <rPr>
        <sz val="11"/>
        <rFont val="Calibri"/>
        <family val="2"/>
        <scheme val="minor"/>
      </rPr>
      <t>: incluye las actividades de comercio al por mayor y al por menor, y reparación de vehículos de motores y motocicletas; transporte y almacenamiento; actividades de alojamiento y servicios de comida; información y comunicaciones; actividades financieras y de seguros; actividades inmobiliarias; actividades profesionales, científicas y técnicas; actividades de servicios administrativos y de apoyo; administración pública y defensa, y planes de seguridad social de afiliación obligatoria; enseñanza; actividades de atención de la salud humana y de asistencia social; actividades artísticas, de entretenimiento y recreativas; otras actividades de servicios; actividades de los hogares como empleadores; y actividades de organizaciones y órganos extraterritoriales.</t>
    </r>
  </si>
  <si>
    <r>
      <rPr>
        <b/>
        <sz val="11"/>
        <rFont val="Calibri"/>
        <family val="2"/>
        <scheme val="minor"/>
      </rPr>
      <t>B) Sector institucional:</t>
    </r>
    <r>
      <rPr>
        <sz val="11"/>
        <rFont val="Calibri"/>
        <family val="2"/>
        <scheme val="minor"/>
      </rPr>
      <t xml:space="preserve">
- </t>
    </r>
    <r>
      <rPr>
        <u/>
        <sz val="11"/>
        <rFont val="Calibri"/>
        <family val="2"/>
        <scheme val="minor"/>
      </rPr>
      <t>Público</t>
    </r>
    <r>
      <rPr>
        <sz val="11"/>
        <rFont val="Calibri"/>
        <family val="2"/>
        <scheme val="minor"/>
      </rPr>
      <t xml:space="preserve">: personas ocupadas que trabajan para el sector público (incluye trabajadores en administración pública, universidades públicas, municipalidades, entre otras instituciones). 
- </t>
    </r>
    <r>
      <rPr>
        <u/>
        <sz val="11"/>
        <rFont val="Calibri"/>
        <family val="2"/>
        <scheme val="minor"/>
      </rPr>
      <t>Privado</t>
    </r>
    <r>
      <rPr>
        <sz val="11"/>
        <rFont val="Calibri"/>
        <family val="2"/>
        <scheme val="minor"/>
      </rPr>
      <t>: personas ocupadas que trabajan para el sector privado.</t>
    </r>
  </si>
  <si>
    <r>
      <rPr>
        <b/>
        <sz val="11"/>
        <rFont val="Calibri"/>
        <family val="2"/>
        <scheme val="minor"/>
      </rPr>
      <t>C) Tipo de empleo:</t>
    </r>
    <r>
      <rPr>
        <sz val="11"/>
        <rFont val="Calibri"/>
        <family val="2"/>
        <scheme val="minor"/>
      </rPr>
      <t xml:space="preserve">
- </t>
    </r>
    <r>
      <rPr>
        <u/>
        <sz val="11"/>
        <rFont val="Calibri"/>
        <family val="2"/>
        <scheme val="minor"/>
      </rPr>
      <t>Formal</t>
    </r>
    <r>
      <rPr>
        <sz val="11"/>
        <rFont val="Calibri"/>
        <family val="2"/>
        <scheme val="minor"/>
      </rPr>
      <t xml:space="preserve">: incluye a las personas ocupadas que cumplen con las siguientes características: i) Personas asalariadas que están inscritas en la seguridad social a través de sus patrones, ii) Trabajadores por cuenta propia y empleadores que tienen empresas constituidas en sociedad o cuasi sociedades (están inscritas en el Registro Nacional de la Propiedad y llevan una contabilidad formal, o no están registradas en el Registro Nacional de la Propiedad, pero si en otra instancia pública y llevan
una contabilidad formal en forma periódica, respectivamente).
- </t>
    </r>
    <r>
      <rPr>
        <u/>
        <sz val="11"/>
        <rFont val="Calibri"/>
        <family val="2"/>
        <scheme val="minor"/>
      </rPr>
      <t>Informal</t>
    </r>
    <r>
      <rPr>
        <sz val="11"/>
        <rFont val="Calibri"/>
        <family val="2"/>
        <scheme val="minor"/>
      </rPr>
      <t>: incluye a las personas ocupadas que cumplen con las siguientes características: i) Personas asalariadas que no están inscritas en la seguridad social a través de sus patrones, ii) Ayudantes o trabajadores no remunerados, iii) Trabajadores por cuenta propia y empleadores que tienen empresas no constituidas en sociedad (no están inscritas en el Registro Nacional de la Propiedad y no llevan una contabilidad formal).</t>
    </r>
  </si>
  <si>
    <t>Porcentaje de ocupados</t>
  </si>
  <si>
    <t>Porcentaje de ocupados por sector de actividad económica, sector institucional e informalidad (tipo de empleo)</t>
  </si>
  <si>
    <t>Infecciosas y parasitarias</t>
  </si>
  <si>
    <t>Malformaciones congénitas, deformidades y anomalías cromosómicas</t>
  </si>
  <si>
    <t xml:space="preserve">Otras causas </t>
  </si>
  <si>
    <t xml:space="preserve">Enfermedades del sistema nervioso y de los órganos de los sentidos </t>
  </si>
  <si>
    <t>Causas externas de morbilidad y mortalidad</t>
  </si>
  <si>
    <t xml:space="preserve">La mortalidad de los menores de 5 años ha venido experimentando un descenso en el país, a excepción del año 2016, en el que se experimenta un leve aumento, que puede ser explicado por un aumento en la contribución de los mayores de un año, dado que la mortalidad de menores de un año si disminuyó para el 2016. Al comparar el inicio y fin del periodo se observa una disminución dos muertes infantiles por cada mil nacimientos. 
Este indicador a nivel regional presenta la misma tendencia de la mortalidad infantil, es decir no presenta la tendencia a la disminución observada en el indicador nacional. 
Al  analizar por grupo de causas de defunción, se observa que la mayor contribución a estas defunciones lo hacen los grupos de causas asociadas al periodo perinatal y malformaciones congénitas, esto por el peso de las defunciones de menores de un año, que representan cerca del 85% de las muertes en la niñez o de menores de 5 años.  Si destaca la mayor participación de las causas externas en estas defunciones y el aumento de las infecciosas y parasitarias. 
</t>
  </si>
  <si>
    <t>Porcentaje de mujeres en edad fértil que usan anticonceptivos modernos o cuyas parejas lo usan</t>
  </si>
  <si>
    <t>I219 - Infarto agudo del miocardio, sin otra especificación</t>
  </si>
  <si>
    <t>C169 - Tumor maligno del estómago, parte no especificada</t>
  </si>
  <si>
    <t>I259 - Enfermedad isquémica crónica del corazón, no especificada</t>
  </si>
  <si>
    <t>V892 - Persona lesionada en accidente de tránsito, de vehículo de motor no especificado</t>
  </si>
  <si>
    <t>J440 - Enfermedad pulmonar obstructiva crónica con infección aguda de las vías respiratorias inferiores</t>
  </si>
  <si>
    <t>C610 - Tumor maligno de la próstata</t>
  </si>
  <si>
    <t>I251 - Enfermedad aterosclerótica del corazón</t>
  </si>
  <si>
    <t>J180 - Bronconeumonía, no especificada</t>
  </si>
  <si>
    <t>I640 - Accidente vascular encefálico agudo, no especificado como hemorrágico o isquémico</t>
  </si>
  <si>
    <t>J449 - Enfermedad pulmonar obstructiva crónica, no especificada</t>
  </si>
  <si>
    <t>C509 - Tumor maligno de la mama, parte no especificada</t>
  </si>
  <si>
    <t>C189 - Tumor maligno del colon, parte no especificada</t>
  </si>
  <si>
    <t>C349 - Tumor maligno de los bronquios o del pulmón, parte no especificada</t>
  </si>
  <si>
    <t>I200 - Angina inestable</t>
  </si>
  <si>
    <t>R990 - Otras causas mal definidas y las no especificadas de mortalidad</t>
  </si>
  <si>
    <r>
      <t>E</t>
    </r>
    <r>
      <rPr>
        <b/>
        <vertAlign val="subscript"/>
        <sz val="11"/>
        <color theme="1"/>
        <rFont val="Calibri"/>
        <family val="2"/>
        <scheme val="minor"/>
      </rPr>
      <t>0</t>
    </r>
  </si>
  <si>
    <t>Costa Rica ha experimentado una disminución sostenida de la fecundidad, lo cual impacta directamente en la natalidad, en los últimos 7 años, nacieron, aproximadamente, dos niños o niñas menos por cada mil habitantes, es decir, en 2010 nacían 16 niños o niñas por cada mil habitantes y en el 2016 esta relación pasó a 14.
Al analizar el comportamiento de la natalidad a nivel de regiones, se observa que este patrón de descenso no es para todas las regiones. La Región Brunca muestra un comportamiento irregular y en menor medida la Huetar Norte. También llama la atención que para el 2016, si bien la Región Central, la Pacífico Central y la Brunca son las que presentan la tasa bruta de natalidad más baja, son las regiones Chorotega y Central las que ha experimentaron una disminución más acelerada.</t>
  </si>
  <si>
    <t>La mortalidad en el país ha experimentado un leve aumento, producto del proceso de envejecimiento de la población, el cual se explica principalmente por un descenso de las tasas de fecundidad y un aumento de la esperanza de vida de la población. En los últimos siete años se tiene una muerte más por cada mil habitantes. 
Este patrón de crecimiento de la TBM se observa también en las seis regiones, si bien las regiones Huetar Norte y Huetar Caribe presentan lasa tasas más bajas, su ritmo de crecimiento ha sido más acelerado.</t>
  </si>
  <si>
    <t xml:space="preserve"> Población indígena </t>
  </si>
  <si>
    <t>Población no indígena ni afro</t>
  </si>
  <si>
    <t>Nota: Excluye a los que no se autoidentificaron con alguno de los Pueblos Indígenas de Costa Rica</t>
  </si>
  <si>
    <t>Nota: Incluye a los mulatos</t>
  </si>
  <si>
    <t xml:space="preserve">Por favor incluya, en el recuadro de abajo una pequeña interpretación del dato en términos de su comportamiento reciente y tendencia, así como algún elemento que considere importante para explicar dicho comportamiento. </t>
  </si>
  <si>
    <r>
      <t xml:space="preserve">Tal como se muestra en al gráfico 1, al analizar la evolución de la estructura por sexo y grupos de edades de la población de 1990 a 2016 se observa el país ha venido experimentando un proceso de envejecimiento de su población, el cual es explicado por </t>
    </r>
    <r>
      <rPr>
        <sz val="11"/>
        <rFont val="Calibri"/>
        <family val="2"/>
        <scheme val="minor"/>
      </rPr>
      <t>un aumento en la esperanza de vida</t>
    </r>
    <r>
      <rPr>
        <sz val="11"/>
        <color rgb="FFFF0000"/>
        <rFont val="Calibri"/>
        <family val="2"/>
        <scheme val="minor"/>
      </rPr>
      <t xml:space="preserve"> </t>
    </r>
    <r>
      <rPr>
        <sz val="11"/>
        <color theme="1"/>
        <rFont val="Calibri"/>
        <family val="2"/>
        <scheme val="minor"/>
      </rPr>
      <t xml:space="preserve">y la acelerada disminución de los niveles de la fecundidad. En estos últimos veinticinco años, la estructura de la población por sexo y </t>
    </r>
    <r>
      <rPr>
        <sz val="11"/>
        <rFont val="Calibri"/>
        <family val="2"/>
        <scheme val="minor"/>
      </rPr>
      <t>grupos de</t>
    </r>
    <r>
      <rPr>
        <sz val="11"/>
        <color rgb="FFFF0000"/>
        <rFont val="Calibri"/>
        <family val="2"/>
        <scheme val="minor"/>
      </rPr>
      <t xml:space="preserve"> </t>
    </r>
    <r>
      <rPr>
        <sz val="11"/>
        <color theme="1"/>
        <rFont val="Calibri"/>
        <family val="2"/>
        <scheme val="minor"/>
      </rPr>
      <t xml:space="preserve">edades se ha transformado, pasando de una forma piramidal a una forma más rectangular, producto del traslado de población de los grupos de menor edad, a los siguientes grupos de edades, es decir, la evolución de cohortes de nacimientos producto de una mayor fecundidad experimentada en los ochentas y noventas que se beneficiaron de la disminución de los niveles de la mortalidad infantil y de la niñez de las décadas más recientes.
Por su parte, la población en edad productiva, es decir la población  de 15 a 64 años, ha ganado peso relativo en este período, pasando de representar el 59,4%, en 1990, a 69,7% en 2016, lo que se traduce en una disminución de la relación de dependencia demográfica, que pasa de 68,3, en 1990, a una relación </t>
    </r>
    <r>
      <rPr>
        <sz val="11"/>
        <rFont val="Calibri"/>
        <family val="2"/>
        <scheme val="minor"/>
      </rPr>
      <t xml:space="preserve">en el 2016 </t>
    </r>
    <r>
      <rPr>
        <sz val="11"/>
        <color theme="1"/>
        <rFont val="Calibri"/>
        <family val="2"/>
        <scheme val="minor"/>
      </rPr>
      <t xml:space="preserve">de 43,4 personas dependientes por cada cien personas en edad productiva. Este cambio en la relación de la dependencia demográfica se conoce como el bono demográfico.
Si esta población en edad productiva estuviese inserta en el mercado laboral  se estuviese generando un excedente de recursos, dado que hubiese menor  cantidad de personas dependientes  demandantes de estos  recursos , lo cual se convertiría en una oportunidad para el crecimiento económico, no obstante, no toda esta población está inserta en el mercado laboral, por lo que </t>
    </r>
    <r>
      <rPr>
        <sz val="11"/>
        <rFont val="Calibri"/>
        <family val="2"/>
        <scheme val="minor"/>
      </rPr>
      <t>se convierte en un reto la búsqueda de</t>
    </r>
    <r>
      <rPr>
        <sz val="11"/>
        <color rgb="FFFF0000"/>
        <rFont val="Calibri"/>
        <family val="2"/>
        <scheme val="minor"/>
      </rPr>
      <t xml:space="preserve"> </t>
    </r>
    <r>
      <rPr>
        <sz val="11"/>
        <color theme="1"/>
        <rFont val="Calibri"/>
        <family val="2"/>
        <scheme val="minor"/>
      </rPr>
      <t>soluciones que permitan aprovechar la oportunidad del  bono demográfico, sobre todo porque el país se encuentra en un momento de agotamiento del bono demográfico y ha iniciado el proceso de envejecimiento de la población,  tomando en consideración que el ritmo del cambio demográfico experimentado por el país ha sido particularmente acelerado en relación con el resto de América Latina.
Por otra parte, al analizar esta composición por sexo y</t>
    </r>
    <r>
      <rPr>
        <sz val="11"/>
        <rFont val="Calibri"/>
        <family val="2"/>
        <scheme val="minor"/>
      </rPr>
      <t xml:space="preserve"> grupos de</t>
    </r>
    <r>
      <rPr>
        <sz val="11"/>
        <color rgb="FFFF0000"/>
        <rFont val="Calibri"/>
        <family val="2"/>
        <scheme val="minor"/>
      </rPr>
      <t xml:space="preserve"> </t>
    </r>
    <r>
      <rPr>
        <sz val="11"/>
        <color theme="1"/>
        <rFont val="Calibri"/>
        <family val="2"/>
        <scheme val="minor"/>
      </rPr>
      <t xml:space="preserve">edades de la población según su origen étnico-racial , en términos generales, la población indígena es una población mucho más joven, con una mayor concentración de población en las primeras edades (0 a 19 años), lo que podría sugerir niveles mayores de fecundidad, por su parte la población afrodescendiente si bien presenta una población más joven que la población total o la perteneciente a los otros grupos que no son ni indígenas ni afro, ya muestra una mayor concentración en los grupos de edades de 10 a 39 años, esto podría sugerir una disminución en sus niveles de fecundidad. </t>
    </r>
  </si>
  <si>
    <r>
      <t xml:space="preserve">De acuerdo a las </t>
    </r>
    <r>
      <rPr>
        <sz val="11"/>
        <rFont val="Calibri"/>
        <family val="2"/>
        <scheme val="minor"/>
      </rPr>
      <t xml:space="preserve">estimaciones y </t>
    </r>
    <r>
      <rPr>
        <sz val="11"/>
        <color theme="1"/>
        <rFont val="Calibri"/>
        <family val="2"/>
        <scheme val="minor"/>
      </rPr>
      <t>proyecciones vigentes, la población a nivel nacional sigue creciendo, no obstante, su ritmo de crecimiento ha venido dismuyendo, pasando de un crecimiento de aproximadamente 13 personas por cada mil en el periodo 2010-2011 a  12 en el periodo 2015-2016, es decir, su crecimiento disminuyó en una persona por cada mil</t>
    </r>
    <r>
      <rPr>
        <sz val="11"/>
        <rFont val="Calibri"/>
        <family val="2"/>
        <scheme val="minor"/>
      </rPr>
      <t xml:space="preserve"> habitantes</t>
    </r>
    <r>
      <rPr>
        <sz val="11"/>
        <color theme="1"/>
        <rFont val="Calibri"/>
        <family val="2"/>
        <scheme val="minor"/>
      </rPr>
      <t xml:space="preserve">. Este decrecimiento es explicado principalmente por el descenso de la </t>
    </r>
    <r>
      <rPr>
        <sz val="11"/>
        <rFont val="Calibri"/>
        <family val="2"/>
        <scheme val="minor"/>
      </rPr>
      <t xml:space="preserve">fecundidad observado en el periodo 2000-2011, con el que se proyectó el comportamiento de la fecundidad, y que los datos observados recientemente de los nacimientos lo corroboran. </t>
    </r>
    <r>
      <rPr>
        <sz val="11"/>
        <color theme="1"/>
        <rFont val="Calibri"/>
        <family val="2"/>
        <scheme val="minor"/>
      </rPr>
      <t xml:space="preserve">
A nivel subnacional, específicamente en las 6 regiones de planificación esta tendencia de desaceleración del crecimiento se mantiene, a excepción de las regiones Chorotega y Huetar Norte que para el periodo 2015-2016 presentan un leve aumento. Las regiones que experimentan esta desaceleración de su crecimiento de manera más pronunciada son la Central, Pacífico Central y Brunca.
</t>
    </r>
  </si>
  <si>
    <r>
      <t>A nivel nacional se observa un incremento en la densidad poblacional, producto del crecimiento poblacional. La Región Central es la más densamente poblada, concentra aproximadamente el 62% de la población total del país, pero en términos de extensión territorial esta corresponde únicamente al 16</t>
    </r>
    <r>
      <rPr>
        <sz val="11"/>
        <color rgb="FFFF0000"/>
        <rFont val="Calibri"/>
        <family val="2"/>
        <scheme val="minor"/>
      </rPr>
      <t>,?</t>
    </r>
    <r>
      <rPr>
        <sz val="11"/>
        <color theme="1"/>
        <rFont val="Calibri"/>
        <family val="2"/>
        <scheme val="minor"/>
      </rPr>
      <t xml:space="preserve">% del país. En cuanto al ritmo en que estas regiones han aumentado su densidad es relevante indicar que la Región Huetar Norte es la que presenta un ritmo más acelerado de cambio de este indicador, mientras que la Región Chorotega es la que </t>
    </r>
    <r>
      <rPr>
        <strike/>
        <sz val="11"/>
        <color theme="1"/>
        <rFont val="Calibri"/>
        <family val="2"/>
        <scheme val="minor"/>
      </rPr>
      <t xml:space="preserve">ha </t>
    </r>
    <r>
      <rPr>
        <sz val="11"/>
        <color theme="1"/>
        <rFont val="Calibri"/>
        <family val="2"/>
        <scheme val="minor"/>
      </rPr>
      <t xml:space="preserve">cambia más lentamente, siendo </t>
    </r>
    <r>
      <rPr>
        <sz val="11"/>
        <rFont val="Calibri"/>
        <family val="2"/>
        <scheme val="minor"/>
      </rPr>
      <t>además</t>
    </r>
    <r>
      <rPr>
        <sz val="11"/>
        <color rgb="FFFF0000"/>
        <rFont val="Calibri"/>
        <family val="2"/>
        <scheme val="minor"/>
      </rPr>
      <t xml:space="preserve">, </t>
    </r>
    <r>
      <rPr>
        <sz val="11"/>
        <color theme="1"/>
        <rFont val="Calibri"/>
        <family val="2"/>
        <scheme val="minor"/>
      </rPr>
      <t>de las regiones con menor densidad poblacional.</t>
    </r>
  </si>
  <si>
    <t xml:space="preserve">La relación de dependencia demográfica ha disminuido durante todo el periodo, producto principalmente del comportamiento de la población dependiente menor de 15 años, lo cual se explica por la disminución sostenida y acelerada de la fecundidad que experimenta el país. Esta disminución se traduce en aproximadamente 7 personas dependientes menos por cada 100 personas en edad productiva.
Al analizar el comportamiento de este indicador por regiones de planificación, llama la atención de que a pesar de que las regiones Brunca, Huetar Caribe y Huetar Norte son las que tienen una mayor proporción de población dependiente, entre 15 y 20 personas más, por cada cien en edad productiva con respecto a la Región Central, y son estas regiones las que han experimentado una reducción más acelerada de su población dependiente. </t>
  </si>
  <si>
    <r>
      <t>La mayor proporción de la población se concentra en la zona urbana, esto es explicado por la mayor densidad de población que se presenta en la Región Central, donde se</t>
    </r>
    <r>
      <rPr>
        <strike/>
        <sz val="11"/>
        <rFont val="Calibri"/>
        <family val="2"/>
        <scheme val="minor"/>
      </rPr>
      <t xml:space="preserve"> </t>
    </r>
    <r>
      <rPr>
        <sz val="11"/>
        <rFont val="Calibri"/>
        <family val="2"/>
        <scheme val="minor"/>
      </rPr>
      <t>concentra el 62,2% del total de la población del país, de la cual el 86 % de su población reside en zona urbana.  Así mismo regiones como Chorotega, Pacífico Central y Huetar Caribe donde más del 55% de su población reside en zona urbana.</t>
    </r>
  </si>
  <si>
    <r>
      <t>La población con discapacidad, es decir, aquella que manifestó tener</t>
    </r>
    <r>
      <rPr>
        <sz val="11"/>
        <rFont val="Calibri"/>
        <family val="2"/>
        <scheme val="minor"/>
      </rPr>
      <t xml:space="preserve"> al menos</t>
    </r>
    <r>
      <rPr>
        <sz val="11"/>
        <color rgb="FFFF0000"/>
        <rFont val="Calibri"/>
        <family val="2"/>
        <scheme val="minor"/>
      </rPr>
      <t xml:space="preserve"> </t>
    </r>
    <r>
      <rPr>
        <sz val="11"/>
        <color theme="1"/>
        <rFont val="Calibri"/>
        <family val="2"/>
        <scheme val="minor"/>
      </rPr>
      <t>una limitación permanente para llevar a cabo sus actividades cotidianas, representa  el 10</t>
    </r>
    <r>
      <rPr>
        <sz val="11"/>
        <rFont val="Calibri"/>
        <family val="2"/>
        <scheme val="minor"/>
      </rPr>
      <t>,2</t>
    </r>
    <r>
      <rPr>
        <sz val="11"/>
        <color theme="1"/>
        <rFont val="Calibri"/>
        <family val="2"/>
        <scheme val="minor"/>
      </rPr>
      <t>% de la población total del país, al analizar la distribución de esta población por sexo se evidencia un mayor aporte de la población femenina, que puede estar explicada por una mayor sobrevivencia de las mujeres en edades avanzadas, esto dado que la población de 60 años y más representa el 36, 5% de la población con discapacidad. 
Al analizar el comportamiento de este indicador a nivel de región de planificación se muestra que el 61,0% de esta población reside en la Región Central, esto dado también por que es la región más altamente poblada.</t>
    </r>
  </si>
  <si>
    <t xml:space="preserve">La población nacida en otro país, o migrante internacional representa aproximadamente el 9% de la población total del país. Al analizar la distribución por sexo de esta población se muestra una mayor contribución de la población femenina, representando aproximadamente el 52%. Con respecto a la distribución por edades más del 70% de  población nacida en otro país se encuentra en edad productiva  y el 63% reside en la Región Central.
</t>
  </si>
  <si>
    <r>
      <t xml:space="preserve">La esperanza de vida al nacer en Costa Rica, ha aumentado en promedio un año en los últimos 7 años, pasando de 79 en 2010 a 80 años en 2016. Lo anterior, debido en gran medida a la disminución sostenida de la mortalidad infantil
Dado que la </t>
    </r>
    <r>
      <rPr>
        <sz val="11"/>
        <rFont val="Calibri"/>
        <family val="2"/>
        <scheme val="minor"/>
      </rPr>
      <t>mortalidad tiene un efecto diferencial por sexo, hace que la esperanza de vida al nacer de las mujeres sea mayor que la de los hombres, aunque la ganancia de 1 año se da tanto para hombres como para mujeres.</t>
    </r>
  </si>
  <si>
    <t>Fuente: INEC, Estadísticas Vitales.</t>
  </si>
  <si>
    <t>La tasa global de fecundidad corresponde a una medida hipotética del nivel de fecundidad de una población en un momento dado, se define como el número promedio de hijos e hijas que tendrían las mujeres al final del periodo reproductivo, si estuviese sometida a las tasas de fecundidad por edad observadas para un momento dado. El país ha experimentado una baja sostenida de la fecundidad, en los últimos 7 años este indicador ha disminuido en 5,7%.
Al analizar este indicador por regiones, se observa el mismo patrón de disminución en la mayoría de las regiones, a excepción de la región Huetar Norte que ha presentado un comportamiento irregular. Este patrón de decrecimiento se ha presentado de manera más acelerada en las regiones Chorotega, Brunca y Huetar Caribe.</t>
  </si>
  <si>
    <r>
      <t xml:space="preserve">La fecundidad adolescente (menores de 20 años) ha disminuido en los últimos 4 años, pasó en el 2012 de 42 en 2012, a 33 nacimientos de mujeres menores de 20 años, por cada mil mujeres en esa misma edad en 2016; es decir, 9 nacimientos menos por cada 100 mujeres en esa edad.
Al analizar este indicador a nivel de regiones se muestra el mismo patrón de descenso, a excepción de la Región Huetar Norte que presenta un comportamiento irregular. Las regiones que lograron un descenso más acelerado fueron la Región Central, la Pacífico Central y Chorotega.
</t>
    </r>
    <r>
      <rPr>
        <sz val="11"/>
        <color theme="1"/>
        <rFont val="Calibri"/>
        <family val="2"/>
        <scheme val="minor"/>
      </rPr>
      <t xml:space="preserve">
</t>
    </r>
  </si>
  <si>
    <r>
      <t>El porcentaje de nacimientos de madres menores de edad cuyo padre es 5 años mayor, es decir, nacimientos que se dan dentro de una relación impropia, tipificado como delito a partir del año 2017, mediante la ley No. 9406, se ha mantenido cercano al 6</t>
    </r>
    <r>
      <rPr>
        <sz val="11"/>
        <rFont val="Calibri"/>
        <family val="2"/>
        <scheme val="minor"/>
      </rPr>
      <t>7,8</t>
    </r>
    <r>
      <rPr>
        <sz val="11"/>
        <color theme="1"/>
        <rFont val="Calibri"/>
        <family val="2"/>
        <scheme val="minor"/>
      </rPr>
      <t xml:space="preserve">% en el periodo 2010-2016. 
Al analizar este indicador por regiones se observa que las regiones con mayor porcentaje de nacimientos en esta condición son las regiones fronterizas como la región Huetar Norte y Brunca, así como la región Huetar Caribe. Si bien, al comparar el 2010 y el 2016 se observan reducciones en todas la regiones, este comportamiento no es regular, pues se presentan fluctuaciones importantes.
</t>
    </r>
  </si>
  <si>
    <t>Este indicador no puede calcularse vía encuesta, se propone solicitarlo al BCCR vía cuentas nacionales</t>
  </si>
  <si>
    <t xml:space="preserve">El país ha experimentado una baja sostenida de la mortalidad infantil, disminuyendo en  una muerte infantil menos por cada mil nacimientos en los últimos siete años. Al analizar este indicador por regiones, llama la atención que este patrón de descenso no se manifiesta a excepción de la Región Central, que si bien presentó un leve repunte en 2013, en el resto del periodo su tendencia es a la baja, el resto de regiones presentan un comportamiento errático. Por ejemplo la región Huetar Caribe en el 2012 presenta una de las tasas más bajas , pero en el 2013 se posiciona como la región con el mayor nivel de mortalidad infantil. 
La mayor proporción de la mortalidad infantil ocurre en los primeros 28 días de vida, es decir, en el periodo neonatal, esta mortalidad se asocia más a factores endógenos poco evitables. Al analizar la mortalidad por grupos de causas de defunción se evidencia que el mayor peso lo tienen las afecciones originadas en el periodo perinatal, dentro de las cuales la prematuridad extrema tiene el mayor peso, seguido de las defunciones por malformaciones congénitas 
</t>
  </si>
  <si>
    <t xml:space="preserve">La razón de mortalidad materna se ha mantenido, en los últimos 7 años en aproximadamente 3 defunciones de mujeres durante el embarazo, parto o posparto por cada diez mil nacimientos. Al analizar el comportamiento de este indicador a nivel regional no se observa ningún patrón, dado que este indicador tiene un comportamiento irregular.
Al analizar estas defunciones por tipo de causa de muerte llama la atención la predominancia de las causas obstétricas directas, es decir aquellas que se derivan directamente de la condición obstétrica y su atención, a excepción de los años 2013 y 2016, en cuyos años se dio una predominancia de las causas obstétricas  indirectas, que son aquellas que resultan de enfermedades de la madre preexistentes al embarazo, que son agravados por esta condición obstétrica. </t>
  </si>
  <si>
    <r>
      <t xml:space="preserve">Al analizar los datos de las dos encuestas de salud sexual y reproductiva, se observa que el uso de anticonceptivos denominados modernos (orales, inyectables, diu, esterilización, métodos de barrera y anticoncepción de emergencia) en la población en edad fértil experimentó una  disminución: No obstante, este dato debe analizarse con cautela dado que puede estar afectado por los diseños muestrales de ambas encuestas.
</t>
    </r>
    <r>
      <rPr>
        <i/>
        <sz val="11"/>
        <color theme="1"/>
        <rFont val="Calibri"/>
        <family val="2"/>
        <scheme val="minor"/>
      </rPr>
      <t>Los datos a nivel de región presentan algunas inconsistencias por lo que se recomienda tomar únicamente el dato nacional.</t>
    </r>
  </si>
  <si>
    <r>
      <t xml:space="preserve">Se refire a la proporción de mujeres en edad fértil que usan anticonceptivos o los usan sus parejas del total de mujeres en este rango de edad.
Se entiende por edad fértil el rango de edad entre los 15 y 49 años de edad.
</t>
    </r>
    <r>
      <rPr>
        <b/>
        <sz val="11"/>
        <rFont val="Calibri"/>
        <family val="2"/>
        <scheme val="minor"/>
      </rPr>
      <t>Metodos anticonceptivos modernos:</t>
    </r>
    <r>
      <rPr>
        <sz val="11"/>
        <rFont val="Calibri"/>
        <family val="2"/>
        <scheme val="minor"/>
      </rPr>
      <t xml:space="preserve"> son los orales, DIU, inyectables, Norplant, anticoncepción de emergencia, esterilización femenina y masculina y métodos de barrera .
</t>
    </r>
    <r>
      <rPr>
        <sz val="11"/>
        <rFont val="Calibri"/>
        <family val="2"/>
        <scheme val="minor"/>
      </rPr>
      <t xml:space="preserve">
</t>
    </r>
  </si>
  <si>
    <t>Al analizar el comportamiento de las mortalidad por los tres grupos de carga de la enfermedad se observa a nivel general que el mayor peso de la mortalidad se concentra en las enfermedades no transmisibles, dentro de las cuales se encuentran las crónicas degenerativas como las neoplasias y las enfermedades cardiovasculares, respiratorias crónicas, desordenes del sistema nervioso enfermedades musculo esqueléticas, enfermedades genitourinarias y síntomas de senilidad, lo cual es típico de un país que se encuentra en una etapa de transición demográfica avanzada o en un proceso de envejecimiento. No obstante, llama la atención el aumento del aporte de las defunciones por causas externa, que han aumentado aproximadamente en un 14% del inicio al final del periodo.  Las enfermedades transmisibles dentro de las cuales se encuentran las infecciosas y parasitarias y las infecciones respiratorias agudas se han mantenido cerca del 7% del total de defunciones.
Al analizar esta distribución de las defunciones a nivel regional llama la atención que si bien en todas las regiones se repite el patrón nacional de la distribución de estos tres grupos de causas, en las regiones Huetar Norte, Huetar Caribe y Brunca el peso de las causas externas ha aumentado y representa el doble del peso de este grupo en el indicador nacional y en la Región Central. Igualmente llama la atención el aumento en las enfermedades transmibles en las regiones Pacífico Central y Chorotega.</t>
  </si>
  <si>
    <t>Distribución porcentual de defunciones</t>
  </si>
  <si>
    <t>Al analizar las diez primeras causas de muerte durante el periodo 2010-2016, se evidencia que el infarto agudo del miocardio sin especificación y el tumor maligno de estomago, de parte no especificada, siguen siendo las principales causas de defunción en el país, llama la atención que apartir del 2011 como tercera causa se posiciona la persona lesionada por accidente de tránsito, con alternancia en algunos años con las enfermedades escleróticas del corazón, así como las  isquémicas del corazón. Este aumento en las muertes por accidentes de tránsito llama la atención dado que son muertes altamente prevenibles, así como las afecciones cardiacas obstructivas e isquémicas que se asocian a estilos de vida sedentarios y de malos hábitos de alimentación.</t>
  </si>
  <si>
    <t xml:space="preserve">La tasa de mortalidad por homicidios ha aumentado en los últimos 5 años, con una leve disminución en el año 2016, no obstante al inicio del periodo (2010) presentaba un nivel similar al 2016. Al analizar el comportamiento de este indicador a nivel regional se observa que no existe un patrón en el comportamiento, no obstante, se evidencia un aumento significativo en las regiones Chorotega y Huetar Caribe. </t>
  </si>
  <si>
    <t>La población de 25 años y más al 2011 presentaba en promedio 8 años de educación regular, es decir, alcanzaba el octavo año, de secundaria, siendo la población femenina la que presenta en promedio una mayor escolaridad. Al analizar el comportamiento de este indicador a nivel regional se evidencian brechas significativas, dado que la población de las regiones  Región Huetar Norte, Brunca y Huetar Caribe presentan dos años menos de educación que la población de la Región Central.  Al analizar este indicador por autoidentificación étnico-racial se evidencia que la población indígena presenta dos años menos de educación que la población afrodescendiente y de otros grupos, lo cual es consistente con las brechas identificadas en las regiones, dado que la población indígena se concentra mayoritariamente en las Regiones Brunca y Huetar Caribe.
Al analizar este indicador por condición de discapacidad se evidencia una importante brecha, dado que esta población alcanza dos años menos de educación que la población sin discapacidad, esto puede estar asociado a las barreras que esta  población enfrenta para accesar a la educación regular.</t>
  </si>
  <si>
    <t>Indígenas</t>
  </si>
  <si>
    <t>El país muestra altos niveles de alfabetismo, al analizar este indicador por sexo se refleja que la población femenina presenta niveles más altos de alfabetización que los hombres, siendo un patrón que se repite en las diferentes poblaciones como la población y con discapacidad, no así para la población indígena. No obstante, las brechas entre las mujeres indígenas y  afrodescendientes con respecto a los otros grupos pudiese sugerir que la condición étnico-racial es un determinante en el acceso a la educación. Lo mismo sucede con la condición con discapacidad.
Al analizar este indicador a nivel subnacional, se evidencia como las zonas fronterizas como Huetar Norte y la Pacífico Central presentan niveles más bajos de escolaridad, con una diferencia de aproximadamente 4 y 2 puntos porcentuales con relación a la Región Central que es la que tiene el porcentaje más alto.</t>
  </si>
  <si>
    <t xml:space="preserve">
El Tamaño promedio de los hogares en Costa Rica ha mostrado una clara tendencia a la baja en los últimos años, esta se puede notar en todas las regiones de planificación y aunque un poco menos evidente, también en el nivel socioeconómico de los hogares.
La reducción en el tamaño de los hogares tiene un impacto importante en estadísticos económicos, como el nivel de pobreza, la distribución del ingreso, entre otros, esto debido a que varios estadísticos se calculan a partir del ingreso per cápita del hogar.
</t>
  </si>
  <si>
    <t>Indica en promedio cuál es el tamaño de los hogares costarricenses.
(Excluye servicio doméstico y pensionistas)</t>
  </si>
  <si>
    <t>Eddy Madrigal Méndez</t>
  </si>
  <si>
    <t>Pobreza</t>
  </si>
  <si>
    <t xml:space="preserve">Pobreza </t>
  </si>
  <si>
    <t>El porcentaje de hogares en pobreza en Costa Rica es relativamente bajo, respecto a otros país de centro y Latinoamérica, sin embargo, no se ha logrado una reducción importante en los últimos 20 años. Los porcentajes de hogares y personas en pobreza es sustancialmente diferente al comparar las zonas geográficas periféricas (costas) en relación a la región central del país.
El nivel de pobreza, medido por el método de línea de pobreza, está fuertemente relacionado con la tasa de desempleo, ya que el 80% del ingreso de los hogares proviene del trabajo. 
Dentro de los hogares de menor ingreso, la participación relativa de las transferencias del Estado en el total de ingreso, ronda el 20% .</t>
  </si>
  <si>
    <t>La condición de pobreza se estima por nivel de ingresos, utilizando la metodología de la Línea de pobreza, el cual es un indicador que representa el monto mínimo requerido para que una persona pueda satisfacer las necesidades “alimentarias y no alimentarias”. Estas necesidades están recogidas en una canasta de bienes y servicios requeridos para su subsistencia, construida con base en la información de la Encuesta Nacional de Ingresos y Gastos (ENIGH) del año que corresponda y cuya composición y costo se determinan en forma separada para la zona urbana y la zona rural.
La actualización del valor de esta canasta o línea de pobreza se obtiene mediante las variaciones mensuales de precios de los grupos alimentarios y no alimentarios, respectivamente, ponderados por la zona de residencia, según los cálculos del Índice de Precios al Consumidor (IPC).
Dado esto, se considera que una persona pobre es aquella cuyo ingreso per cápita es menor o igual a la línea de pobreza de la zona respectiva (urbana o rural). Para delimitar la pobreza extrema se compara el mismo ingreso per cápita con el valor de la Canasta Básica Alimentaria (CBA), que incluye las necesidades alimentarias solamente.
Se considera que una persona pobre es aquella cuyo ingreso per cápita es menor o igual a la línea de pobreza de la zona respectiva (urbana o rural). Para delimitar la pobreza extrema se compara el mismo ingreso per cápita con el valor de la Canasta Básica Alimentaria (CBA), que incluye las necesidades alimentarias solamente.</t>
  </si>
  <si>
    <t>Ingreso de las personas</t>
  </si>
  <si>
    <t xml:space="preserve">Eddy Madrigal Meléndez </t>
  </si>
  <si>
    <t>La pobreza multidimensional en Costa Rica se empezó a medir a partir del año 2015 (los valores del 2010 al 2014 se publicaron posteriormente), se adoptó la metodología propuesta por Sabina Alkire y James Foster de la universidad de Oxford. El indicadores está compuesto de 5 dimensiones (Educación, Vivienda y uso de internet, Salud, Trabajo y, Protección social), cada una tiene un valor de 20%. Se considera con privación aquellos hogares con un 20% o más de privaciones. La información para el cálculo del índice está referida al mes de julio de cada año y se toma en su totalidad de la Encuesta Nacional de Hogares. A diferencia de la estimación de la pobreza por insuficiencia de ingresos, en este indicador de observado una tendencia a la reducción para el periodo de análisis, sin embargo, (al igual que en la pobreza por LP) se observa una marcada diferencia entre los hogares de la región central respecto a los ubicados en las regiones periféricas.</t>
  </si>
  <si>
    <t>El IPM de Costa Rica se basa en la metodología propuesta por Sabina Alkire y James Foster (2007) de la Universidad de Oxford, adaptado para Costa Rica por el INEC con la participación de diferentes instituciones del sector social del país. Este indicador realiza un recuento de las privaciones que tienen los hogares en diferentes campos de su vida y permite calcular la incidencia de la pobreza, su intensidad y un índice global.
Para el cálculo del índice se eligieron cinco dimensiones: educación, vivienda, salud, trabajo y protección social, con peso idéntico para cada una (20%). Estas cinco dimensiones involucran 19 indicadores, con pesos de 5% (en su mayoría) y 6,67% (para 3 indicadores), obtenidos de la Enaho. Además, se determinó el umbral de 20% de privaciones para la determinación de los hogares en situación de pobreza multidimensional, lo cual equivale a tener una privación en al menos cuatro dimensiones o tener aproximadamente cuatro o más indicadores de una misma dimensión con privación.</t>
  </si>
  <si>
    <r>
      <t>Coeficiente de Gini por hogar</t>
    </r>
    <r>
      <rPr>
        <b/>
        <vertAlign val="superscript"/>
        <sz val="14"/>
        <color theme="1"/>
        <rFont val="Calibri"/>
        <family val="2"/>
        <scheme val="minor"/>
      </rPr>
      <t xml:space="preserve"> 1/</t>
    </r>
  </si>
  <si>
    <r>
      <t>Coeficiente de Gini por persona</t>
    </r>
    <r>
      <rPr>
        <vertAlign val="superscript"/>
        <sz val="11"/>
        <color theme="1"/>
        <rFont val="ChollaSansBold"/>
      </rPr>
      <t xml:space="preserve"> 2/</t>
    </r>
  </si>
  <si>
    <t>1/ Para este cálculo los hogares son ordenados ascendentemente según el ingreso total del hogar y se acumula dicho ingreso.</t>
  </si>
  <si>
    <t>2/ Para este cálculo las personas son ordenadas ascendentemente según el ingreso per cápita del hogar y se acumula dicho ingreso.</t>
  </si>
  <si>
    <t>Fuente: INEC. Encuesta Nacional de Hogares 2010 - 2017.</t>
  </si>
  <si>
    <t>Históricamente Costa Rica se ha presentado como un país con una equitativa distribución del ingreso, sin embargo, en los últimos años se ha mostrado una aumento en la concentración del ingreso.</t>
  </si>
  <si>
    <t>Es un indicador utilizado para medir la desigualdad del ingreso
de los hogares en una sociedad. Adopta valores que oscilan entre cero y uno; cuando
su valor se acerca a uno, muestra que existe una mayor concentración del ingreso, en
tanto una reducción indica que los ingresos de los hogares se distribuyen de una
manera más uniforme.</t>
  </si>
  <si>
    <t xml:space="preserve">
Donde:
CG = Coeficiente de Gini
pi = (Ni/N)*100 y Ni es la frecuencia acumulada de la población.
Qi = (ui/un)*100 y ui es el producto de los ingresos por la población acumulada.</t>
  </si>
  <si>
    <t>Eddy Madrigal Meléndez</t>
  </si>
  <si>
    <r>
      <t xml:space="preserve">Ingreso </t>
    </r>
    <r>
      <rPr>
        <b/>
        <vertAlign val="superscript"/>
        <sz val="14"/>
        <color theme="1"/>
        <rFont val="Calibri"/>
        <family val="2"/>
        <scheme val="minor"/>
      </rPr>
      <t>1/</t>
    </r>
    <r>
      <rPr>
        <b/>
        <sz val="14"/>
        <color theme="1"/>
        <rFont val="Calibri"/>
        <family val="2"/>
        <scheme val="minor"/>
      </rPr>
      <t xml:space="preserve"> per cápita del hogar</t>
    </r>
  </si>
  <si>
    <t>Fuente: INEC. Encuesta Nacional de Hogares.</t>
  </si>
  <si>
    <t xml:space="preserve">1/ Ingresos con imputación de valores no declarados y con ajuste por subdeclaración. </t>
  </si>
  <si>
    <t>El ingreso per cápita, en términos generales, ha permanecido básicamente sin crecimiento en términos reales (a crecido a un ritmo semejante al nivel de precios). En algunos años el crecimiento real se ve explicado por la disminución en el tamaño promedio de los hogares.</t>
  </si>
  <si>
    <t xml:space="preserve"> El promedio del ingreso per cápita del hogar es una media de los ingresos per cápita de todos los hogares.
Se obtiene al dividir el total de ingreso del hogar o de alguna fuente</t>
  </si>
  <si>
    <t>IPC (Variación anual)</t>
  </si>
  <si>
    <t xml:space="preserve">Las tasas de variaciones más altas del índice se registraron entre el 2011 y el 2014, con porcentajes que rondaron entre 3,68% y 5,13%. Sin embargo, en los últimos dos años las variación fueron menores, registrando incluso una disminución en el 2015, con una variación de -0,81%. </t>
  </si>
  <si>
    <t xml:space="preserve">El índice de precios al consumidor (IPC) es un instrumento estadístico que permite medir la evolución, a través del tiempo, de los precios de un conjunto de bienes y servicios representativo del consumo final de los hogares, relacionando siempre el precio del mes actual con respecto al mes anterior. El periodo base del IPC vigente es junio de 2015 = 100. </t>
  </si>
  <si>
    <t>La fórmula general de cálculo del índice es tipo Laspeyres y corresponde al cálculo del índice utilizando relativos de corto plazo, esto es, comparando los precios de cada artículo con los precios de ese mismo artículo del mes anterior y no con respecto a los precios del mes base.</t>
  </si>
  <si>
    <t>No aplica.</t>
  </si>
  <si>
    <t>Precios de los bienes y servicios.</t>
  </si>
  <si>
    <t>Encuesta nacional de ingresos y gastos de los hogares (octubre 2012 – octubre 2013).</t>
  </si>
  <si>
    <t>Nelson Castillo Mendoza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</si>
</sst>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3" formatCode="_-* #,##0.00_-;\-* #,##0.00_-;_-* &quot;-&quot;??_-;_-@_-"/>
    <numFmt numFmtId="164" formatCode="_(* #,##0.00_);_(* \(#,##0.00\);_(* &quot;-&quot;??_);_(@_)"/>
    <numFmt numFmtId="165" formatCode="0.0"/>
    <numFmt numFmtId="166" formatCode="###\ ###\ ##0"/>
    <numFmt numFmtId="167" formatCode="0.0;[Red]0.0"/>
    <numFmt numFmtId="168" formatCode="###0"/>
    <numFmt numFmtId="169" formatCode="0;[Red]0"/>
    <numFmt numFmtId="170" formatCode="#\ ###\ ###"/>
    <numFmt numFmtId="171" formatCode="0.000"/>
    <numFmt numFmtId="172" formatCode="_-* #,##0_-;\-* #,##0_-;_-* &quot;-&quot;??_-;_-@_-"/>
  </numFmts>
  <fonts count="53">
    <font>
      <sz val="11"/>
      <color theme="1"/>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u/>
      <sz val="11"/>
      <color theme="10"/>
      <name val="Calibri"/>
      <family val="2"/>
      <scheme val="minor"/>
    </font>
    <font>
      <b/>
      <sz val="10"/>
      <color theme="1"/>
      <name val="Calibri"/>
      <family val="2"/>
      <scheme val="minor"/>
    </font>
    <font>
      <sz val="10"/>
      <color theme="1"/>
      <name val="Calibri"/>
      <family val="2"/>
      <scheme val="minor"/>
    </font>
    <font>
      <b/>
      <sz val="11"/>
      <name val="Calibri"/>
      <family val="2"/>
      <scheme val="minor"/>
    </font>
    <font>
      <sz val="11"/>
      <name val="Calibri"/>
      <family val="2"/>
      <scheme val="minor"/>
    </font>
    <font>
      <sz val="10"/>
      <name val="Calibri"/>
      <family val="2"/>
      <scheme val="minor"/>
    </font>
    <font>
      <i/>
      <u/>
      <sz val="11"/>
      <color theme="10"/>
      <name val="Calibri"/>
      <family val="2"/>
      <scheme val="minor"/>
    </font>
    <font>
      <b/>
      <i/>
      <sz val="10"/>
      <color theme="1"/>
      <name val="Calibri"/>
      <family val="2"/>
      <scheme val="minor"/>
    </font>
    <font>
      <sz val="11"/>
      <color rgb="FFFF0000"/>
      <name val="Calibri"/>
      <family val="2"/>
      <scheme val="minor"/>
    </font>
    <font>
      <sz val="10"/>
      <name val="Arial"/>
      <family val="2"/>
    </font>
    <font>
      <b/>
      <sz val="10"/>
      <name val="Calibri"/>
      <family val="2"/>
      <scheme val="minor"/>
    </font>
    <font>
      <sz val="11"/>
      <color indexed="10"/>
      <name val="Calibri"/>
      <family val="2"/>
      <scheme val="minor"/>
    </font>
    <font>
      <sz val="11"/>
      <color theme="1"/>
      <name val="Calibri"/>
      <family val="2"/>
      <scheme val="minor"/>
    </font>
    <font>
      <sz val="10"/>
      <name val="Arial"/>
      <family val="2"/>
    </font>
    <font>
      <sz val="9"/>
      <color theme="1"/>
      <name val="Calibri"/>
      <family val="2"/>
      <scheme val="minor"/>
    </font>
    <font>
      <sz val="11"/>
      <color theme="0"/>
      <name val="Calibri"/>
      <family val="2"/>
      <scheme val="minor"/>
    </font>
    <font>
      <i/>
      <sz val="11"/>
      <color theme="10"/>
      <name val="Calibri"/>
      <family val="2"/>
      <scheme val="minor"/>
    </font>
    <font>
      <b/>
      <i/>
      <sz val="11"/>
      <name val="Calibri"/>
      <family val="2"/>
      <scheme val="minor"/>
    </font>
    <font>
      <i/>
      <sz val="11"/>
      <name val="Calibri"/>
      <family val="2"/>
      <scheme val="minor"/>
    </font>
    <font>
      <sz val="10"/>
      <color rgb="FF000000"/>
      <name val="Verdana"/>
      <family val="2"/>
    </font>
    <font>
      <b/>
      <sz val="9"/>
      <color indexed="8"/>
      <name val="Arial Bold"/>
    </font>
    <font>
      <sz val="9"/>
      <color indexed="8"/>
      <name val="Arial"/>
      <family val="2"/>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b/>
      <sz val="18"/>
      <color theme="3"/>
      <name val="Calibri Light"/>
      <family val="2"/>
      <scheme val="major"/>
    </font>
    <font>
      <sz val="11"/>
      <color indexed="8"/>
      <name val="Calibri"/>
      <family val="2"/>
    </font>
    <font>
      <b/>
      <sz val="11"/>
      <color indexed="9"/>
      <name val="Calibri"/>
      <family val="2"/>
    </font>
    <font>
      <sz val="11"/>
      <color indexed="17"/>
      <name val="Calibri"/>
      <family val="2"/>
    </font>
    <font>
      <b/>
      <sz val="15"/>
      <color indexed="56"/>
      <name val="Calibri"/>
      <family val="2"/>
    </font>
    <font>
      <b/>
      <sz val="11"/>
      <color indexed="56"/>
      <name val="Calibri"/>
      <family val="2"/>
    </font>
    <font>
      <sz val="11"/>
      <color indexed="62"/>
      <name val="Calibri"/>
      <family val="2"/>
    </font>
    <font>
      <sz val="11"/>
      <color indexed="52"/>
      <name val="Calibri"/>
      <family val="2"/>
    </font>
    <font>
      <b/>
      <sz val="18"/>
      <color indexed="56"/>
      <name val="Cambria"/>
      <family val="2"/>
    </font>
    <font>
      <sz val="11"/>
      <color indexed="10"/>
      <name val="Calibri"/>
      <family val="2"/>
    </font>
    <font>
      <u/>
      <sz val="11"/>
      <name val="Calibri"/>
      <family val="2"/>
      <scheme val="minor"/>
    </font>
    <font>
      <i/>
      <sz val="11"/>
      <color theme="1"/>
      <name val="Calibri"/>
      <family val="2"/>
      <scheme val="minor"/>
    </font>
    <font>
      <sz val="11"/>
      <color rgb="FFC00000"/>
      <name val="Calibri"/>
      <family val="2"/>
      <scheme val="minor"/>
    </font>
    <font>
      <strike/>
      <sz val="11"/>
      <color theme="1"/>
      <name val="Calibri"/>
      <family val="2"/>
      <scheme val="minor"/>
    </font>
    <font>
      <b/>
      <vertAlign val="subscript"/>
      <sz val="11"/>
      <color theme="1"/>
      <name val="Calibri"/>
      <family val="2"/>
      <scheme val="minor"/>
    </font>
    <font>
      <strike/>
      <sz val="11"/>
      <name val="Calibri"/>
      <family val="2"/>
      <scheme val="minor"/>
    </font>
    <font>
      <b/>
      <vertAlign val="superscript"/>
      <sz val="14"/>
      <color theme="1"/>
      <name val="Calibri"/>
      <family val="2"/>
      <scheme val="minor"/>
    </font>
    <font>
      <vertAlign val="superscript"/>
      <sz val="11"/>
      <color theme="1"/>
      <name val="ChollaSansBold"/>
    </font>
  </fonts>
  <fills count="41">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FF66FF"/>
        <bgColor indexed="64"/>
      </patternFill>
    </fill>
    <fill>
      <patternFill patternType="solid">
        <fgColor indexed="9"/>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patternFill>
    </fill>
    <fill>
      <patternFill patternType="solid">
        <fgColor indexed="47"/>
      </patternFill>
    </fill>
    <fill>
      <patternFill patternType="solid">
        <fgColor indexed="55"/>
      </patternFill>
    </fill>
    <fill>
      <patternFill patternType="solid">
        <fgColor indexed="26"/>
      </patternFill>
    </fill>
  </fills>
  <borders count="4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ck">
        <color indexed="8"/>
      </left>
      <right/>
      <top style="thick">
        <color indexed="8"/>
      </top>
      <bottom/>
      <diagonal/>
    </border>
    <border>
      <left/>
      <right style="thick">
        <color indexed="8"/>
      </right>
      <top style="thick">
        <color indexed="8"/>
      </top>
      <bottom/>
      <diagonal/>
    </border>
    <border>
      <left style="thick">
        <color indexed="8"/>
      </left>
      <right style="thin">
        <color indexed="8"/>
      </right>
      <top style="thick">
        <color indexed="8"/>
      </top>
      <bottom style="thin">
        <color indexed="8"/>
      </bottom>
      <diagonal/>
    </border>
    <border>
      <left style="thin">
        <color indexed="8"/>
      </left>
      <right style="thin">
        <color indexed="8"/>
      </right>
      <top style="thick">
        <color indexed="8"/>
      </top>
      <bottom style="thin">
        <color indexed="8"/>
      </bottom>
      <diagonal/>
    </border>
    <border>
      <left style="thin">
        <color indexed="8"/>
      </left>
      <right style="thick">
        <color indexed="8"/>
      </right>
      <top style="thick">
        <color indexed="8"/>
      </top>
      <bottom style="thin">
        <color indexed="8"/>
      </bottom>
      <diagonal/>
    </border>
    <border>
      <left style="thick">
        <color indexed="8"/>
      </left>
      <right/>
      <top/>
      <bottom style="thick">
        <color indexed="8"/>
      </bottom>
      <diagonal/>
    </border>
    <border>
      <left/>
      <right style="thick">
        <color indexed="8"/>
      </right>
      <top/>
      <bottom style="thick">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ck">
        <color indexed="8"/>
      </left>
      <right style="thin">
        <color indexed="8"/>
      </right>
      <top style="thick">
        <color indexed="8"/>
      </top>
      <bottom/>
      <diagonal/>
    </border>
    <border>
      <left style="thin">
        <color indexed="8"/>
      </left>
      <right style="thin">
        <color indexed="8"/>
      </right>
      <top style="thick">
        <color indexed="8"/>
      </top>
      <bottom/>
      <diagonal/>
    </border>
    <border>
      <left style="thin">
        <color indexed="8"/>
      </left>
      <right style="thick">
        <color indexed="8"/>
      </right>
      <top style="thick">
        <color indexed="8"/>
      </top>
      <bottom/>
      <diagonal/>
    </border>
    <border>
      <left style="thick">
        <color indexed="8"/>
      </left>
      <right/>
      <top/>
      <bottom/>
      <diagonal/>
    </border>
    <border>
      <left/>
      <right style="thick">
        <color indexed="8"/>
      </right>
      <top/>
      <bottom/>
      <diagonal/>
    </border>
    <border>
      <left style="thick">
        <color indexed="8"/>
      </left>
      <right style="thin">
        <color indexed="8"/>
      </right>
      <top/>
      <bottom/>
      <diagonal/>
    </border>
    <border>
      <left style="thin">
        <color indexed="8"/>
      </left>
      <right style="thin">
        <color indexed="8"/>
      </right>
      <top/>
      <bottom/>
      <diagonal/>
    </border>
    <border>
      <left style="thin">
        <color indexed="8"/>
      </left>
      <right style="thick">
        <color indexed="8"/>
      </right>
      <top/>
      <bottom/>
      <diagonal/>
    </border>
    <border>
      <left style="thick">
        <color indexed="8"/>
      </left>
      <right style="thin">
        <color indexed="8"/>
      </right>
      <top/>
      <bottom style="thick">
        <color indexed="8"/>
      </bottom>
      <diagonal/>
    </border>
    <border>
      <left style="thin">
        <color indexed="8"/>
      </left>
      <right style="thin">
        <color indexed="8"/>
      </right>
      <top/>
      <bottom style="thick">
        <color indexed="8"/>
      </bottom>
      <diagonal/>
    </border>
    <border>
      <left style="thin">
        <color indexed="8"/>
      </left>
      <right style="thick">
        <color indexed="8"/>
      </right>
      <top/>
      <bottom style="thick">
        <color indexed="8"/>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60">
    <xf numFmtId="0" fontId="0" fillId="0" borderId="0"/>
    <xf numFmtId="0" fontId="6" fillId="0" borderId="0" applyNumberFormat="0" applyFill="0" applyBorder="0" applyAlignment="0" applyProtection="0"/>
    <xf numFmtId="0" fontId="15" fillId="0" borderId="0"/>
    <xf numFmtId="0" fontId="19" fillId="0" borderId="0"/>
    <xf numFmtId="0" fontId="15" fillId="0" borderId="0"/>
    <xf numFmtId="0" fontId="28" fillId="0" borderId="33" applyNumberFormat="0" applyFill="0" applyAlignment="0" applyProtection="0"/>
    <xf numFmtId="0" fontId="29" fillId="0" borderId="34" applyNumberFormat="0" applyFill="0" applyAlignment="0" applyProtection="0"/>
    <xf numFmtId="0" fontId="30" fillId="9" borderId="0" applyNumberFormat="0" applyBorder="0" applyAlignment="0" applyProtection="0"/>
    <xf numFmtId="0" fontId="31" fillId="10" borderId="0" applyNumberFormat="0" applyBorder="0" applyAlignment="0" applyProtection="0"/>
    <xf numFmtId="0" fontId="32" fillId="11" borderId="36" applyNumberFormat="0" applyAlignment="0" applyProtection="0"/>
    <xf numFmtId="0" fontId="33" fillId="11" borderId="35" applyNumberFormat="0" applyAlignment="0" applyProtection="0"/>
    <xf numFmtId="0" fontId="34" fillId="0" borderId="0" applyNumberFormat="0" applyFill="0" applyBorder="0" applyAlignment="0" applyProtection="0"/>
    <xf numFmtId="0" fontId="2" fillId="0" borderId="38" applyNumberFormat="0" applyFill="0" applyAlignment="0" applyProtection="0"/>
    <xf numFmtId="0" fontId="2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21" fillId="36" borderId="0" applyNumberFormat="0" applyBorder="0" applyAlignment="0" applyProtection="0"/>
    <xf numFmtId="0" fontId="35" fillId="0" borderId="0" applyNumberFormat="0" applyFill="0" applyBorder="0" applyAlignment="0" applyProtection="0"/>
    <xf numFmtId="0" fontId="15" fillId="0" borderId="0"/>
    <xf numFmtId="0" fontId="15" fillId="0" borderId="0"/>
    <xf numFmtId="0" fontId="15" fillId="0" borderId="0"/>
    <xf numFmtId="43" fontId="15" fillId="0" borderId="0" applyFont="0" applyFill="0" applyBorder="0" applyAlignment="0" applyProtection="0"/>
    <xf numFmtId="0" fontId="15" fillId="0" borderId="0"/>
    <xf numFmtId="0" fontId="18" fillId="0" borderId="0"/>
    <xf numFmtId="0" fontId="37" fillId="39" borderId="40" applyNumberFormat="0" applyAlignment="0" applyProtection="0"/>
    <xf numFmtId="0" fontId="38" fillId="37" borderId="0" applyNumberFormat="0" applyBorder="0" applyAlignment="0" applyProtection="0"/>
    <xf numFmtId="0" fontId="39" fillId="0" borderId="41" applyNumberFormat="0" applyFill="0" applyAlignment="0" applyProtection="0"/>
    <xf numFmtId="0" fontId="40" fillId="0" borderId="0" applyNumberFormat="0" applyFill="0" applyBorder="0" applyAlignment="0" applyProtection="0"/>
    <xf numFmtId="0" fontId="41" fillId="38" borderId="39" applyNumberFormat="0" applyAlignment="0" applyProtection="0"/>
    <xf numFmtId="0" fontId="42" fillId="0" borderId="42" applyNumberFormat="0" applyFill="0" applyAlignment="0" applyProtection="0"/>
    <xf numFmtId="0" fontId="36" fillId="40" borderId="43" applyNumberFormat="0" applyFont="0" applyAlignment="0" applyProtection="0"/>
    <xf numFmtId="0" fontId="43" fillId="0" borderId="0" applyNumberFormat="0" applyFill="0" applyBorder="0" applyAlignment="0" applyProtection="0"/>
    <xf numFmtId="0" fontId="44" fillId="0" borderId="0" applyNumberFormat="0" applyFill="0" applyBorder="0" applyAlignment="0" applyProtection="0"/>
    <xf numFmtId="164" fontId="15" fillId="0" borderId="0" applyFont="0" applyFill="0" applyBorder="0" applyAlignment="0" applyProtection="0"/>
    <xf numFmtId="0" fontId="18" fillId="0" borderId="0"/>
    <xf numFmtId="0" fontId="18" fillId="12" borderId="37" applyNumberFormat="0" applyFont="0" applyAlignment="0" applyProtection="0"/>
    <xf numFmtId="0" fontId="15" fillId="0" borderId="0"/>
    <xf numFmtId="43" fontId="15" fillId="0" borderId="0" applyFont="0" applyFill="0" applyBorder="0" applyAlignment="0" applyProtection="0"/>
    <xf numFmtId="0" fontId="15" fillId="0" borderId="0"/>
    <xf numFmtId="164" fontId="18" fillId="0" borderId="0" applyFont="0" applyFill="0" applyBorder="0" applyAlignment="0" applyProtection="0"/>
  </cellStyleXfs>
  <cellXfs count="599">
    <xf numFmtId="0" fontId="0" fillId="0" borderId="0" xfId="0"/>
    <xf numFmtId="0" fontId="2" fillId="2" borderId="9" xfId="0" applyFont="1" applyFill="1" applyBorder="1" applyAlignment="1">
      <alignment vertical="center"/>
    </xf>
    <xf numFmtId="0" fontId="0" fillId="5" borderId="0" xfId="0" applyFill="1"/>
    <xf numFmtId="0" fontId="9" fillId="4" borderId="1" xfId="0" applyFont="1" applyFill="1" applyBorder="1" applyAlignment="1">
      <alignment horizontal="left" vertical="top" indent="2"/>
    </xf>
    <xf numFmtId="0" fontId="10" fillId="2" borderId="3" xfId="0" applyFont="1" applyFill="1" applyBorder="1"/>
    <xf numFmtId="0" fontId="9" fillId="4" borderId="7" xfId="0" applyFont="1" applyFill="1" applyBorder="1" applyAlignment="1">
      <alignment horizontal="left" vertical="top" indent="2"/>
    </xf>
    <xf numFmtId="0" fontId="10" fillId="2" borderId="8" xfId="0" applyFont="1" applyFill="1" applyBorder="1"/>
    <xf numFmtId="0" fontId="9" fillId="4" borderId="4" xfId="0" applyFont="1" applyFill="1" applyBorder="1" applyAlignment="1">
      <alignment horizontal="left" vertical="top" indent="2"/>
    </xf>
    <xf numFmtId="0" fontId="6" fillId="2" borderId="6" xfId="1" applyFill="1" applyBorder="1"/>
    <xf numFmtId="0" fontId="0" fillId="4" borderId="1" xfId="0" applyFill="1" applyBorder="1"/>
    <xf numFmtId="0" fontId="0" fillId="2" borderId="3" xfId="0" applyFill="1" applyBorder="1"/>
    <xf numFmtId="0" fontId="9" fillId="4" borderId="7" xfId="0" applyFont="1" applyFill="1" applyBorder="1" applyAlignment="1">
      <alignment vertical="top"/>
    </xf>
    <xf numFmtId="0" fontId="10" fillId="2" borderId="8" xfId="0" applyFont="1" applyFill="1" applyBorder="1" applyAlignment="1">
      <alignment wrapText="1"/>
    </xf>
    <xf numFmtId="0" fontId="10" fillId="2" borderId="8" xfId="0" applyFont="1" applyFill="1" applyBorder="1" applyAlignment="1">
      <alignment horizontal="center" vertical="top" wrapText="1"/>
    </xf>
    <xf numFmtId="0" fontId="9" fillId="4" borderId="4" xfId="0" applyFont="1" applyFill="1" applyBorder="1" applyAlignment="1">
      <alignment vertical="top"/>
    </xf>
    <xf numFmtId="0" fontId="10" fillId="2" borderId="6" xfId="0" applyFont="1" applyFill="1" applyBorder="1" applyAlignment="1">
      <alignment wrapText="1"/>
    </xf>
    <xf numFmtId="0" fontId="6" fillId="5" borderId="0" xfId="1" applyFill="1"/>
    <xf numFmtId="0" fontId="6" fillId="5" borderId="0" xfId="1" applyFill="1" applyAlignment="1">
      <alignment horizontal="left"/>
    </xf>
    <xf numFmtId="0" fontId="4" fillId="5" borderId="0" xfId="0" applyFont="1" applyFill="1"/>
    <xf numFmtId="0" fontId="0" fillId="5" borderId="1" xfId="0" applyFill="1" applyBorder="1" applyAlignment="1">
      <alignment horizontal="left"/>
    </xf>
    <xf numFmtId="0" fontId="0" fillId="5" borderId="7" xfId="0" applyFill="1" applyBorder="1" applyAlignment="1">
      <alignment horizontal="left"/>
    </xf>
    <xf numFmtId="0" fontId="0" fillId="5" borderId="4" xfId="0" applyFill="1" applyBorder="1" applyAlignment="1">
      <alignment horizontal="left"/>
    </xf>
    <xf numFmtId="0" fontId="7" fillId="5" borderId="0" xfId="0" applyFont="1" applyFill="1"/>
    <xf numFmtId="0" fontId="3" fillId="5" borderId="0" xfId="0" applyFont="1" applyFill="1"/>
    <xf numFmtId="0" fontId="8" fillId="5" borderId="0" xfId="0" applyFont="1" applyFill="1"/>
    <xf numFmtId="0" fontId="12" fillId="5" borderId="0" xfId="1" quotePrefix="1" applyFont="1" applyFill="1"/>
    <xf numFmtId="165" fontId="0" fillId="5" borderId="0" xfId="0" applyNumberFormat="1" applyFill="1"/>
    <xf numFmtId="0" fontId="0" fillId="5" borderId="7" xfId="0" applyFill="1" applyBorder="1" applyAlignment="1">
      <alignment vertical="center" wrapText="1"/>
    </xf>
    <xf numFmtId="0" fontId="0" fillId="5" borderId="0" xfId="0" applyFill="1" applyBorder="1" applyAlignment="1">
      <alignment vertical="center" wrapText="1"/>
    </xf>
    <xf numFmtId="0" fontId="0" fillId="5" borderId="8" xfId="0" applyFill="1" applyBorder="1" applyAlignment="1">
      <alignment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0" fillId="5" borderId="6" xfId="0" applyFill="1" applyBorder="1" applyAlignment="1">
      <alignment vertical="center" wrapText="1"/>
    </xf>
    <xf numFmtId="0" fontId="8" fillId="5" borderId="0" xfId="0" applyFont="1" applyFill="1" applyBorder="1" applyAlignment="1">
      <alignment horizontal="center" wrapText="1"/>
    </xf>
    <xf numFmtId="2" fontId="0" fillId="5" borderId="3" xfId="0" applyNumberFormat="1" applyFill="1" applyBorder="1" applyAlignment="1">
      <alignment horizontal="center"/>
    </xf>
    <xf numFmtId="2" fontId="0" fillId="5" borderId="8" xfId="0" applyNumberFormat="1" applyFill="1" applyBorder="1" applyAlignment="1">
      <alignment horizontal="center"/>
    </xf>
    <xf numFmtId="2" fontId="0" fillId="5" borderId="6" xfId="0" applyNumberFormat="1" applyFill="1" applyBorder="1" applyAlignment="1">
      <alignment horizontal="center"/>
    </xf>
    <xf numFmtId="0" fontId="0" fillId="0" borderId="0" xfId="0" applyAlignment="1">
      <alignment vertical="top"/>
    </xf>
    <xf numFmtId="0" fontId="0" fillId="0" borderId="0" xfId="0" applyAlignment="1">
      <alignment vertical="top" wrapText="1"/>
    </xf>
    <xf numFmtId="0" fontId="6" fillId="0" borderId="0" xfId="1" applyAlignment="1">
      <alignment horizontal="left" vertical="top"/>
    </xf>
    <xf numFmtId="0" fontId="0" fillId="0" borderId="0" xfId="0" applyAlignment="1">
      <alignment horizontal="left" vertical="top"/>
    </xf>
    <xf numFmtId="0" fontId="5" fillId="6" borderId="0" xfId="0" applyFont="1" applyFill="1" applyAlignment="1">
      <alignment horizontal="left" vertical="top"/>
    </xf>
    <xf numFmtId="0" fontId="0" fillId="5" borderId="0" xfId="0" applyFill="1" applyBorder="1"/>
    <xf numFmtId="2" fontId="0" fillId="5" borderId="0" xfId="0" applyNumberFormat="1"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5" borderId="8" xfId="0" applyFill="1" applyBorder="1"/>
    <xf numFmtId="2" fontId="0" fillId="5" borderId="5" xfId="0" applyNumberFormat="1" applyFill="1" applyBorder="1" applyAlignment="1">
      <alignment horizontal="center"/>
    </xf>
    <xf numFmtId="0" fontId="0" fillId="5" borderId="5" xfId="0" applyFill="1" applyBorder="1"/>
    <xf numFmtId="0" fontId="0" fillId="5" borderId="6" xfId="0" applyFill="1" applyBorder="1"/>
    <xf numFmtId="0" fontId="10" fillId="2" borderId="8" xfId="0" applyFont="1" applyFill="1" applyBorder="1" applyAlignment="1">
      <alignment vertical="top" wrapText="1"/>
    </xf>
    <xf numFmtId="0" fontId="2" fillId="2" borderId="10" xfId="0" applyFont="1" applyFill="1" applyBorder="1" applyAlignment="1">
      <alignment horizontal="center"/>
    </xf>
    <xf numFmtId="0" fontId="12" fillId="0" borderId="0" xfId="1" quotePrefix="1" applyFont="1"/>
    <xf numFmtId="0" fontId="6" fillId="2" borderId="8" xfId="1" applyFill="1" applyBorder="1" applyAlignment="1">
      <alignment vertical="top"/>
    </xf>
    <xf numFmtId="0" fontId="6" fillId="2" borderId="0" xfId="1" applyFill="1" applyAlignment="1">
      <alignment vertical="top"/>
    </xf>
    <xf numFmtId="0" fontId="2" fillId="5" borderId="0" xfId="0" applyFont="1" applyFill="1" applyBorder="1" applyAlignment="1">
      <alignment horizontal="center"/>
    </xf>
    <xf numFmtId="0" fontId="0" fillId="0" borderId="0" xfId="0" applyFill="1" applyAlignment="1">
      <alignment vertical="top"/>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xf>
    <xf numFmtId="0" fontId="0" fillId="5" borderId="8" xfId="0" applyFill="1" applyBorder="1" applyAlignment="1">
      <alignment horizontal="left"/>
    </xf>
    <xf numFmtId="0" fontId="0" fillId="5" borderId="1" xfId="0" applyFill="1" applyBorder="1" applyAlignment="1">
      <alignment vertical="center" wrapText="1"/>
    </xf>
    <xf numFmtId="0" fontId="0" fillId="5" borderId="2" xfId="0" applyFill="1" applyBorder="1" applyAlignment="1">
      <alignment vertical="center" wrapText="1"/>
    </xf>
    <xf numFmtId="0" fontId="12" fillId="5" borderId="0" xfId="1" applyFont="1" applyFill="1" applyBorder="1" applyAlignment="1">
      <alignment horizontal="left"/>
    </xf>
    <xf numFmtId="0" fontId="6" fillId="0" borderId="0" xfId="1" applyAlignment="1">
      <alignment horizontal="left"/>
    </xf>
    <xf numFmtId="0" fontId="0" fillId="0" borderId="0" xfId="0" applyFill="1" applyAlignment="1">
      <alignment vertical="top" wrapText="1"/>
    </xf>
    <xf numFmtId="0" fontId="0" fillId="5" borderId="2" xfId="0" applyFill="1" applyBorder="1"/>
    <xf numFmtId="0" fontId="0" fillId="5" borderId="3" xfId="0" applyFill="1" applyBorder="1"/>
    <xf numFmtId="0" fontId="2" fillId="2" borderId="10"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xf>
    <xf numFmtId="0" fontId="14" fillId="5" borderId="0" xfId="0" applyFont="1" applyFill="1"/>
    <xf numFmtId="166" fontId="0" fillId="5" borderId="0" xfId="0" applyNumberFormat="1" applyFill="1" applyBorder="1" applyAlignment="1">
      <alignment horizontal="center"/>
    </xf>
    <xf numFmtId="166" fontId="0" fillId="5" borderId="5" xfId="0" applyNumberFormat="1" applyFill="1" applyBorder="1" applyAlignment="1">
      <alignment horizontal="center"/>
    </xf>
    <xf numFmtId="166" fontId="0" fillId="5" borderId="8" xfId="0" applyNumberFormat="1" applyFill="1" applyBorder="1" applyAlignment="1">
      <alignment horizontal="center"/>
    </xf>
    <xf numFmtId="166" fontId="0" fillId="5" borderId="6" xfId="0" applyNumberFormat="1" applyFill="1" applyBorder="1" applyAlignment="1">
      <alignment horizontal="center"/>
    </xf>
    <xf numFmtId="0" fontId="10" fillId="2" borderId="8" xfId="0" applyFont="1" applyFill="1" applyBorder="1" applyAlignment="1">
      <alignment horizontal="left"/>
    </xf>
    <xf numFmtId="0" fontId="4" fillId="5" borderId="0" xfId="0" applyFont="1" applyFill="1" applyBorder="1"/>
    <xf numFmtId="0" fontId="11" fillId="5" borderId="0" xfId="2" applyFont="1" applyFill="1" applyBorder="1" applyAlignment="1">
      <alignment horizontal="center"/>
    </xf>
    <xf numFmtId="3" fontId="16" fillId="5" borderId="0" xfId="2" applyNumberFormat="1" applyFont="1" applyFill="1" applyBorder="1" applyAlignment="1">
      <alignment horizontal="center"/>
    </xf>
    <xf numFmtId="167" fontId="17" fillId="5" borderId="0" xfId="2" applyNumberFormat="1" applyFont="1" applyFill="1" applyBorder="1" applyAlignment="1">
      <alignment horizont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0" fillId="5" borderId="0" xfId="0" applyFill="1" applyBorder="1" applyAlignment="1">
      <alignment horizontal="center" vertical="center" wrapText="1"/>
    </xf>
    <xf numFmtId="0" fontId="13" fillId="2" borderId="0" xfId="0" applyFont="1" applyFill="1" applyAlignment="1">
      <alignment horizontal="left" vertical="center" wrapText="1"/>
    </xf>
    <xf numFmtId="0" fontId="11" fillId="2" borderId="11" xfId="2" applyFont="1" applyFill="1" applyBorder="1" applyAlignment="1">
      <alignment horizontal="center" vertical="center" wrapText="1"/>
    </xf>
    <xf numFmtId="0" fontId="11" fillId="2" borderId="11" xfId="2" applyFont="1" applyFill="1" applyBorder="1" applyAlignment="1">
      <alignment horizontal="center"/>
    </xf>
    <xf numFmtId="0" fontId="2" fillId="5" borderId="0" xfId="0" applyFont="1" applyFill="1"/>
    <xf numFmtId="16" fontId="0" fillId="5" borderId="0" xfId="0" applyNumberFormat="1" applyFill="1"/>
    <xf numFmtId="17" fontId="0" fillId="5" borderId="0" xfId="0" applyNumberFormat="1" applyFill="1"/>
    <xf numFmtId="166" fontId="12" fillId="5" borderId="0" xfId="1" applyNumberFormat="1" applyFont="1" applyFill="1" applyAlignment="1">
      <alignment horizontal="center"/>
    </xf>
    <xf numFmtId="0" fontId="11" fillId="2" borderId="10" xfId="2" applyFont="1" applyFill="1" applyBorder="1" applyAlignment="1">
      <alignment horizontal="center"/>
    </xf>
    <xf numFmtId="0" fontId="16" fillId="5" borderId="7" xfId="2" applyFont="1" applyFill="1" applyBorder="1" applyAlignment="1">
      <alignment horizontal="center"/>
    </xf>
    <xf numFmtId="166" fontId="16" fillId="5" borderId="0" xfId="2" applyNumberFormat="1" applyFont="1" applyFill="1" applyBorder="1" applyAlignment="1">
      <alignment horizontal="center"/>
    </xf>
    <xf numFmtId="3" fontId="16" fillId="5" borderId="8" xfId="2" applyNumberFormat="1" applyFont="1" applyFill="1" applyBorder="1" applyAlignment="1">
      <alignment horizontal="center"/>
    </xf>
    <xf numFmtId="0" fontId="11" fillId="5" borderId="7" xfId="2" applyFont="1" applyFill="1" applyBorder="1" applyAlignment="1">
      <alignment horizontal="center" vertical="top" wrapText="1"/>
    </xf>
    <xf numFmtId="166" fontId="11" fillId="5" borderId="0" xfId="2" applyNumberFormat="1" applyFont="1" applyFill="1" applyBorder="1" applyAlignment="1">
      <alignment horizontal="center"/>
    </xf>
    <xf numFmtId="49" fontId="11" fillId="5" borderId="4" xfId="2" applyNumberFormat="1" applyFont="1" applyFill="1" applyBorder="1" applyAlignment="1">
      <alignment horizontal="center"/>
    </xf>
    <xf numFmtId="166" fontId="11" fillId="5" borderId="5" xfId="2" applyNumberFormat="1" applyFont="1" applyFill="1" applyBorder="1" applyAlignment="1">
      <alignment horizontal="center"/>
    </xf>
    <xf numFmtId="0" fontId="11" fillId="2" borderId="9" xfId="2" applyFont="1" applyFill="1" applyBorder="1" applyAlignment="1">
      <alignment horizontal="center" vertical="center" wrapText="1"/>
    </xf>
    <xf numFmtId="166" fontId="16" fillId="5" borderId="7" xfId="2" applyNumberFormat="1" applyFont="1" applyFill="1" applyBorder="1" applyAlignment="1">
      <alignment horizontal="center"/>
    </xf>
    <xf numFmtId="166" fontId="11" fillId="5" borderId="7" xfId="2" applyNumberFormat="1" applyFont="1" applyFill="1" applyBorder="1" applyAlignment="1">
      <alignment horizontal="center"/>
    </xf>
    <xf numFmtId="166" fontId="11" fillId="5" borderId="4" xfId="2" applyNumberFormat="1" applyFont="1" applyFill="1" applyBorder="1" applyAlignment="1">
      <alignment horizontal="center"/>
    </xf>
    <xf numFmtId="0" fontId="0" fillId="5" borderId="7" xfId="0" applyFill="1" applyBorder="1"/>
    <xf numFmtId="165" fontId="0" fillId="5" borderId="0" xfId="0" applyNumberFormat="1" applyFill="1" applyBorder="1"/>
    <xf numFmtId="165" fontId="0" fillId="5" borderId="8" xfId="0" applyNumberFormat="1" applyFill="1" applyBorder="1"/>
    <xf numFmtId="0" fontId="0" fillId="5" borderId="4" xfId="0" applyFill="1" applyBorder="1"/>
    <xf numFmtId="165" fontId="0" fillId="5" borderId="5" xfId="0" applyNumberFormat="1" applyFill="1" applyBorder="1"/>
    <xf numFmtId="165" fontId="0" fillId="5" borderId="6" xfId="0" applyNumberFormat="1" applyFill="1" applyBorder="1"/>
    <xf numFmtId="0" fontId="20" fillId="5" borderId="9" xfId="0" applyFont="1" applyFill="1" applyBorder="1"/>
    <xf numFmtId="0" fontId="0" fillId="5" borderId="11" xfId="0" applyFill="1" applyBorder="1"/>
    <xf numFmtId="0" fontId="0" fillId="5" borderId="10" xfId="0" applyFill="1" applyBorder="1"/>
    <xf numFmtId="167" fontId="10" fillId="5" borderId="0" xfId="2" applyNumberFormat="1" applyFont="1" applyFill="1" applyBorder="1" applyAlignment="1">
      <alignment horizontal="center"/>
    </xf>
    <xf numFmtId="167" fontId="10" fillId="5" borderId="8" xfId="2" applyNumberFormat="1" applyFont="1" applyFill="1" applyBorder="1" applyAlignment="1">
      <alignment horizontal="center"/>
    </xf>
    <xf numFmtId="167" fontId="10" fillId="5" borderId="5" xfId="2" applyNumberFormat="1" applyFont="1" applyFill="1" applyBorder="1" applyAlignment="1">
      <alignment horizontal="center"/>
    </xf>
    <xf numFmtId="167" fontId="10" fillId="5" borderId="6" xfId="2" applyNumberFormat="1" applyFont="1" applyFill="1" applyBorder="1" applyAlignment="1">
      <alignment horizontal="center"/>
    </xf>
    <xf numFmtId="167" fontId="18" fillId="5" borderId="0" xfId="2" applyNumberFormat="1" applyFont="1" applyFill="1" applyBorder="1" applyAlignment="1">
      <alignment horizontal="center"/>
    </xf>
    <xf numFmtId="167" fontId="18" fillId="5" borderId="5" xfId="2" applyNumberFormat="1" applyFont="1" applyFill="1" applyBorder="1" applyAlignment="1">
      <alignment horizontal="center"/>
    </xf>
    <xf numFmtId="0" fontId="10" fillId="2" borderId="8" xfId="0" applyFont="1" applyFill="1" applyBorder="1" applyAlignment="1">
      <alignment horizontal="left"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5" borderId="2" xfId="0" applyFill="1" applyBorder="1" applyAlignment="1">
      <alignment horizontal="left"/>
    </xf>
    <xf numFmtId="0" fontId="0" fillId="5" borderId="0" xfId="0" applyFill="1" applyBorder="1" applyAlignment="1">
      <alignment horizontal="left"/>
    </xf>
    <xf numFmtId="0" fontId="0" fillId="5" borderId="5" xfId="0" applyFill="1" applyBorder="1" applyAlignment="1">
      <alignment horizontal="left"/>
    </xf>
    <xf numFmtId="0" fontId="0" fillId="7" borderId="0" xfId="0" applyFill="1"/>
    <xf numFmtId="0" fontId="2" fillId="5" borderId="0" xfId="0" applyFont="1" applyFill="1" applyBorder="1" applyAlignment="1">
      <alignment horizontal="center" vertical="center" wrapText="1"/>
    </xf>
    <xf numFmtId="0" fontId="0" fillId="2" borderId="5" xfId="0" applyFill="1" applyBorder="1"/>
    <xf numFmtId="0" fontId="0" fillId="2" borderId="6" xfId="0" applyFill="1" applyBorder="1"/>
    <xf numFmtId="0" fontId="0" fillId="5" borderId="3" xfId="0" applyFill="1" applyBorder="1" applyAlignment="1">
      <alignment vertical="center" wrapText="1"/>
    </xf>
    <xf numFmtId="0" fontId="0" fillId="5" borderId="0" xfId="0" applyFill="1" applyBorder="1" applyAlignment="1">
      <alignment horizontal="center"/>
    </xf>
    <xf numFmtId="0" fontId="0" fillId="2" borderId="11" xfId="0" applyFont="1" applyFill="1" applyBorder="1" applyAlignment="1">
      <alignment vertical="center"/>
    </xf>
    <xf numFmtId="0" fontId="0" fillId="2" borderId="11" xfId="0" applyFont="1" applyFill="1" applyBorder="1" applyAlignment="1">
      <alignment horizontal="center" vertical="center" wrapText="1"/>
    </xf>
    <xf numFmtId="0" fontId="0" fillId="2" borderId="10" xfId="0" applyFont="1" applyFill="1" applyBorder="1"/>
    <xf numFmtId="2" fontId="0" fillId="5" borderId="2" xfId="0" applyNumberFormat="1" applyFill="1" applyBorder="1" applyAlignment="1">
      <alignment horizontal="center"/>
    </xf>
    <xf numFmtId="0" fontId="0" fillId="2" borderId="11" xfId="0" applyFill="1" applyBorder="1" applyAlignment="1">
      <alignment horizontal="center"/>
    </xf>
    <xf numFmtId="0" fontId="0" fillId="2" borderId="10" xfId="0" applyFont="1" applyFill="1" applyBorder="1" applyAlignment="1">
      <alignment horizontal="center" vertical="center"/>
    </xf>
    <xf numFmtId="0" fontId="0" fillId="5" borderId="0" xfId="0" applyFont="1" applyFill="1" applyBorder="1" applyAlignment="1">
      <alignment horizontal="center" vertical="center" wrapText="1"/>
    </xf>
    <xf numFmtId="0" fontId="0" fillId="2" borderId="5" xfId="0" applyFont="1" applyFill="1" applyBorder="1" applyAlignment="1">
      <alignment horizontal="center" vertical="center"/>
    </xf>
    <xf numFmtId="0" fontId="0" fillId="2" borderId="5" xfId="0" applyFont="1" applyFill="1" applyBorder="1" applyAlignment="1">
      <alignment horizontal="center"/>
    </xf>
    <xf numFmtId="0" fontId="0" fillId="2" borderId="6" xfId="0" applyFont="1" applyFill="1" applyBorder="1" applyAlignment="1">
      <alignment horizontal="center"/>
    </xf>
    <xf numFmtId="0" fontId="0" fillId="5" borderId="6" xfId="0" applyFill="1" applyBorder="1" applyAlignment="1">
      <alignment horizontal="left"/>
    </xf>
    <xf numFmtId="0" fontId="13" fillId="5" borderId="0" xfId="0" applyFont="1" applyFill="1" applyAlignment="1">
      <alignment horizontal="left" vertical="center" wrapText="1"/>
    </xf>
    <xf numFmtId="0" fontId="2" fillId="2" borderId="11" xfId="0" applyFont="1" applyFill="1" applyBorder="1" applyAlignment="1">
      <alignment horizontal="center" vertical="center"/>
    </xf>
    <xf numFmtId="0" fontId="2" fillId="5" borderId="0" xfId="0" applyFont="1" applyFill="1" applyBorder="1" applyAlignment="1">
      <alignment horizontal="center" vertical="center"/>
    </xf>
    <xf numFmtId="0" fontId="0" fillId="5" borderId="0" xfId="0" applyFont="1" applyFill="1" applyBorder="1" applyAlignment="1">
      <alignment horizontal="center" vertical="center"/>
    </xf>
    <xf numFmtId="0" fontId="0" fillId="2" borderId="5" xfId="0" applyFont="1" applyFill="1" applyBorder="1" applyAlignment="1">
      <alignment horizontal="left" vertical="center"/>
    </xf>
    <xf numFmtId="0" fontId="0" fillId="2" borderId="6" xfId="0" applyFont="1" applyFill="1" applyBorder="1" applyAlignment="1">
      <alignment vertical="center"/>
    </xf>
    <xf numFmtId="0" fontId="0" fillId="2" borderId="6" xfId="0" applyFont="1" applyFill="1" applyBorder="1" applyAlignment="1">
      <alignment horizontal="center" vertical="center" wrapText="1"/>
    </xf>
    <xf numFmtId="0" fontId="13" fillId="5" borderId="0" xfId="0" applyFont="1" applyFill="1" applyBorder="1" applyAlignment="1">
      <alignment vertical="center" wrapText="1"/>
    </xf>
    <xf numFmtId="0" fontId="13" fillId="5" borderId="0" xfId="0" applyFont="1" applyFill="1" applyBorder="1" applyAlignment="1">
      <alignment horizontal="left" vertical="center" wrapText="1"/>
    </xf>
    <xf numFmtId="0" fontId="8" fillId="5" borderId="0" xfId="0" applyFont="1" applyFill="1" applyBorder="1"/>
    <xf numFmtId="0" fontId="7" fillId="5" borderId="0" xfId="0" applyFont="1" applyFill="1" applyBorder="1"/>
    <xf numFmtId="0" fontId="0" fillId="2" borderId="5" xfId="0" applyFont="1" applyFill="1" applyBorder="1" applyAlignment="1">
      <alignment vertical="center" wrapText="1"/>
    </xf>
    <xf numFmtId="0" fontId="4" fillId="5" borderId="8" xfId="0" applyFont="1" applyFill="1" applyBorder="1"/>
    <xf numFmtId="0" fontId="4" fillId="5" borderId="5" xfId="0" applyFont="1" applyFill="1" applyBorder="1"/>
    <xf numFmtId="0" fontId="4" fillId="5" borderId="6" xfId="0" applyFont="1" applyFill="1" applyBorder="1"/>
    <xf numFmtId="0" fontId="6" fillId="7" borderId="0" xfId="1" applyFill="1" applyAlignment="1">
      <alignment horizontal="left" vertical="top"/>
    </xf>
    <xf numFmtId="0" fontId="11" fillId="2" borderId="9" xfId="2" applyFont="1" applyFill="1" applyBorder="1" applyAlignment="1">
      <alignment horizontal="center" vertical="center" wrapText="1"/>
    </xf>
    <xf numFmtId="0" fontId="11" fillId="2" borderId="11" xfId="2" applyFont="1" applyFill="1" applyBorder="1" applyAlignment="1">
      <alignment horizontal="center"/>
    </xf>
    <xf numFmtId="0" fontId="11" fillId="2" borderId="10" xfId="2" applyFont="1" applyFill="1" applyBorder="1" applyAlignment="1">
      <alignment horizontal="center"/>
    </xf>
    <xf numFmtId="0" fontId="2" fillId="2" borderId="3" xfId="0" applyFont="1" applyFill="1" applyBorder="1" applyAlignment="1">
      <alignment horizontal="center" vertical="center"/>
    </xf>
    <xf numFmtId="0" fontId="13" fillId="2" borderId="0" xfId="0" applyFont="1" applyFill="1" applyAlignment="1">
      <alignment horizontal="left" vertical="center" wrapText="1"/>
    </xf>
    <xf numFmtId="0" fontId="2" fillId="2" borderId="3" xfId="0" applyFont="1" applyFill="1" applyBorder="1" applyAlignment="1">
      <alignment horizontal="center"/>
    </xf>
    <xf numFmtId="0" fontId="27" fillId="8" borderId="0" xfId="4" applyFont="1" applyFill="1"/>
    <xf numFmtId="0" fontId="15" fillId="0" borderId="0" xfId="4"/>
    <xf numFmtId="0" fontId="27" fillId="0" borderId="19" xfId="4" applyFont="1" applyBorder="1" applyAlignment="1">
      <alignment horizontal="center" wrapText="1"/>
    </xf>
    <xf numFmtId="0" fontId="27" fillId="0" borderId="20" xfId="4" applyFont="1" applyBorder="1" applyAlignment="1">
      <alignment horizontal="center" wrapText="1"/>
    </xf>
    <xf numFmtId="0" fontId="27" fillId="0" borderId="13" xfId="4" applyFont="1" applyBorder="1" applyAlignment="1">
      <alignment horizontal="left" vertical="top" wrapText="1"/>
    </xf>
    <xf numFmtId="168" fontId="27" fillId="0" borderId="22" xfId="4" applyNumberFormat="1" applyFont="1" applyBorder="1" applyAlignment="1">
      <alignment horizontal="right" vertical="center"/>
    </xf>
    <xf numFmtId="168" fontId="27" fillId="0" borderId="23" xfId="4" applyNumberFormat="1" applyFont="1" applyBorder="1" applyAlignment="1">
      <alignment horizontal="right" vertical="center"/>
    </xf>
    <xf numFmtId="168" fontId="27" fillId="0" borderId="24" xfId="4" applyNumberFormat="1" applyFont="1" applyBorder="1" applyAlignment="1">
      <alignment horizontal="right" vertical="center"/>
    </xf>
    <xf numFmtId="0" fontId="27" fillId="0" borderId="26" xfId="4" applyFont="1" applyBorder="1" applyAlignment="1">
      <alignment horizontal="left" vertical="top" wrapText="1"/>
    </xf>
    <xf numFmtId="168" fontId="27" fillId="0" borderId="27" xfId="4" applyNumberFormat="1" applyFont="1" applyBorder="1" applyAlignment="1">
      <alignment horizontal="right" vertical="center"/>
    </xf>
    <xf numFmtId="168" fontId="27" fillId="0" borderId="28" xfId="4" applyNumberFormat="1" applyFont="1" applyBorder="1" applyAlignment="1">
      <alignment horizontal="right" vertical="center"/>
    </xf>
    <xf numFmtId="168" fontId="27" fillId="0" borderId="29" xfId="4" applyNumberFormat="1" applyFont="1" applyBorder="1" applyAlignment="1">
      <alignment horizontal="right" vertical="center"/>
    </xf>
    <xf numFmtId="168" fontId="27" fillId="0" borderId="30" xfId="4" applyNumberFormat="1" applyFont="1" applyBorder="1" applyAlignment="1">
      <alignment horizontal="right" vertical="center"/>
    </xf>
    <xf numFmtId="168" fontId="27" fillId="0" borderId="31" xfId="4" applyNumberFormat="1" applyFont="1" applyBorder="1" applyAlignment="1">
      <alignment horizontal="right" vertical="center"/>
    </xf>
    <xf numFmtId="168" fontId="27" fillId="0" borderId="32" xfId="4" applyNumberFormat="1" applyFont="1" applyBorder="1" applyAlignment="1">
      <alignment horizontal="right" vertical="center"/>
    </xf>
    <xf numFmtId="0" fontId="2" fillId="2" borderId="1" xfId="0" applyFont="1" applyFill="1" applyBorder="1" applyAlignment="1">
      <alignment vertical="center"/>
    </xf>
    <xf numFmtId="0" fontId="0" fillId="2" borderId="0" xfId="0" applyFill="1" applyBorder="1" applyAlignment="1">
      <alignment horizontal="center"/>
    </xf>
    <xf numFmtId="0" fontId="0" fillId="2" borderId="8" xfId="0" applyFill="1" applyBorder="1" applyAlignment="1">
      <alignment horizontal="center"/>
    </xf>
    <xf numFmtId="165" fontId="0" fillId="5" borderId="3" xfId="0" applyNumberFormat="1" applyFill="1" applyBorder="1" applyAlignment="1">
      <alignment horizontal="center"/>
    </xf>
    <xf numFmtId="165" fontId="0" fillId="5" borderId="8" xfId="0" applyNumberFormat="1" applyFill="1" applyBorder="1" applyAlignment="1">
      <alignment horizontal="center"/>
    </xf>
    <xf numFmtId="165" fontId="0" fillId="5" borderId="6" xfId="0" applyNumberFormat="1" applyFill="1" applyBorder="1" applyAlignment="1">
      <alignment horizontal="center"/>
    </xf>
    <xf numFmtId="165" fontId="0" fillId="5" borderId="2" xfId="0" applyNumberFormat="1" applyFill="1" applyBorder="1" applyAlignment="1">
      <alignment horizontal="center"/>
    </xf>
    <xf numFmtId="165" fontId="0" fillId="5" borderId="0" xfId="0" applyNumberFormat="1" applyFill="1" applyBorder="1" applyAlignment="1">
      <alignment horizontal="center"/>
    </xf>
    <xf numFmtId="165" fontId="0" fillId="5" borderId="5" xfId="0" applyNumberFormat="1" applyFill="1" applyBorder="1" applyAlignment="1">
      <alignment horizontal="center"/>
    </xf>
    <xf numFmtId="169" fontId="10" fillId="5" borderId="0" xfId="2" applyNumberFormat="1" applyFont="1" applyFill="1" applyBorder="1" applyAlignment="1">
      <alignment horizontal="center"/>
    </xf>
    <xf numFmtId="3" fontId="16" fillId="5" borderId="7" xfId="2" applyNumberFormat="1" applyFont="1" applyFill="1" applyBorder="1" applyAlignment="1">
      <alignment horizontal="center"/>
    </xf>
    <xf numFmtId="169" fontId="10" fillId="5" borderId="7" xfId="2" applyNumberFormat="1" applyFont="1" applyFill="1" applyBorder="1" applyAlignment="1">
      <alignment horizontal="center"/>
    </xf>
    <xf numFmtId="169" fontId="10" fillId="5" borderId="4" xfId="2" applyNumberFormat="1" applyFont="1" applyFill="1" applyBorder="1" applyAlignment="1">
      <alignment horizontal="center"/>
    </xf>
    <xf numFmtId="169" fontId="10" fillId="5" borderId="5" xfId="2" applyNumberFormat="1" applyFont="1" applyFill="1" applyBorder="1" applyAlignment="1">
      <alignment horizontal="center"/>
    </xf>
    <xf numFmtId="0" fontId="0" fillId="5" borderId="1" xfId="0" applyFill="1" applyBorder="1"/>
    <xf numFmtId="165" fontId="0" fillId="5" borderId="2" xfId="0" applyNumberFormat="1" applyFill="1" applyBorder="1"/>
    <xf numFmtId="165" fontId="0" fillId="5" borderId="3" xfId="0" applyNumberFormat="1" applyFill="1" applyBorder="1"/>
    <xf numFmtId="16" fontId="0" fillId="5" borderId="0" xfId="0" applyNumberFormat="1" applyFill="1" applyBorder="1"/>
    <xf numFmtId="17" fontId="0" fillId="5" borderId="0" xfId="0" applyNumberFormat="1" applyFill="1" applyBorder="1"/>
    <xf numFmtId="165" fontId="21" fillId="5" borderId="0" xfId="0" applyNumberFormat="1" applyFont="1" applyFill="1"/>
    <xf numFmtId="2" fontId="21" fillId="5" borderId="0" xfId="0" applyNumberFormat="1" applyFont="1" applyFill="1" applyBorder="1" applyAlignment="1">
      <alignment horizontal="center"/>
    </xf>
    <xf numFmtId="0" fontId="0" fillId="2" borderId="7" xfId="0" applyFill="1" applyBorder="1" applyAlignment="1">
      <alignment horizontal="left"/>
    </xf>
    <xf numFmtId="2" fontId="0" fillId="2" borderId="0" xfId="0" applyNumberFormat="1" applyFill="1" applyBorder="1" applyAlignment="1">
      <alignment horizontal="center"/>
    </xf>
    <xf numFmtId="165" fontId="0" fillId="2" borderId="0" xfId="0" applyNumberFormat="1" applyFill="1" applyBorder="1" applyAlignment="1">
      <alignment horizontal="center"/>
    </xf>
    <xf numFmtId="165" fontId="0" fillId="2" borderId="8" xfId="0" applyNumberFormat="1" applyFill="1" applyBorder="1" applyAlignment="1">
      <alignment horizontal="center"/>
    </xf>
    <xf numFmtId="2" fontId="0" fillId="2" borderId="8" xfId="0" applyNumberFormat="1" applyFill="1" applyBorder="1" applyAlignment="1">
      <alignment horizontal="center"/>
    </xf>
    <xf numFmtId="2" fontId="0" fillId="5" borderId="8" xfId="0" applyNumberFormat="1" applyFill="1" applyBorder="1" applyAlignment="1">
      <alignment horizontal="center" vertical="center"/>
    </xf>
    <xf numFmtId="2" fontId="0" fillId="5" borderId="0" xfId="0" applyNumberFormat="1" applyFill="1" applyBorder="1" applyAlignment="1">
      <alignment horizontal="center" vertical="center"/>
    </xf>
    <xf numFmtId="0" fontId="0" fillId="2" borderId="5" xfId="0" applyFont="1" applyFill="1" applyBorder="1" applyAlignment="1">
      <alignment horizontal="center" vertical="center" wrapText="1"/>
    </xf>
    <xf numFmtId="0" fontId="0" fillId="5" borderId="8" xfId="0" applyFill="1" applyBorder="1" applyAlignment="1">
      <alignment horizontal="center"/>
    </xf>
    <xf numFmtId="165" fontId="0" fillId="2" borderId="0" xfId="0" applyNumberFormat="1" applyFill="1" applyBorder="1" applyAlignment="1">
      <alignment horizontal="center" vertical="center"/>
    </xf>
    <xf numFmtId="165" fontId="0" fillId="2" borderId="8" xfId="0" applyNumberFormat="1" applyFill="1" applyBorder="1" applyAlignment="1">
      <alignment horizontal="center" vertical="center"/>
    </xf>
    <xf numFmtId="171" fontId="0" fillId="5" borderId="0" xfId="0" applyNumberFormat="1" applyFill="1"/>
    <xf numFmtId="2" fontId="0" fillId="5" borderId="0" xfId="0" applyNumberFormat="1" applyFill="1"/>
    <xf numFmtId="170" fontId="0" fillId="2" borderId="0" xfId="0" applyNumberFormat="1" applyFill="1" applyBorder="1" applyAlignment="1">
      <alignment horizontal="center"/>
    </xf>
    <xf numFmtId="0" fontId="21" fillId="5" borderId="0" xfId="0" applyFont="1" applyFill="1"/>
    <xf numFmtId="0" fontId="13" fillId="2" borderId="0" xfId="0" applyFont="1" applyFill="1" applyAlignment="1">
      <alignment horizontal="left" vertical="center" wrapText="1"/>
    </xf>
    <xf numFmtId="0" fontId="0" fillId="0" borderId="0" xfId="0"/>
    <xf numFmtId="0" fontId="0" fillId="5" borderId="0" xfId="0" applyFill="1"/>
    <xf numFmtId="0" fontId="6" fillId="5" borderId="0" xfId="1" applyFill="1" applyAlignment="1">
      <alignment horizontal="left"/>
    </xf>
    <xf numFmtId="0" fontId="4" fillId="5" borderId="0" xfId="0" applyFont="1" applyFill="1"/>
    <xf numFmtId="0" fontId="0" fillId="5" borderId="1" xfId="0" applyFill="1" applyBorder="1" applyAlignment="1">
      <alignment horizontal="left"/>
    </xf>
    <xf numFmtId="0" fontId="0" fillId="5" borderId="7" xfId="0" applyFill="1" applyBorder="1" applyAlignment="1">
      <alignment horizontal="left"/>
    </xf>
    <xf numFmtId="0" fontId="0" fillId="5" borderId="4" xfId="0" applyFill="1" applyBorder="1" applyAlignment="1">
      <alignment horizontal="left"/>
    </xf>
    <xf numFmtId="0" fontId="7" fillId="5" borderId="0" xfId="0" applyFont="1" applyFill="1"/>
    <xf numFmtId="0" fontId="3" fillId="5" borderId="0" xfId="0" applyFont="1" applyFill="1"/>
    <xf numFmtId="0" fontId="8" fillId="5" borderId="0" xfId="0" applyFont="1" applyFill="1"/>
    <xf numFmtId="165" fontId="0" fillId="5" borderId="0" xfId="0" applyNumberFormat="1" applyFill="1"/>
    <xf numFmtId="0" fontId="0" fillId="5" borderId="0" xfId="0" applyFill="1" applyBorder="1"/>
    <xf numFmtId="0" fontId="2" fillId="5" borderId="0" xfId="0" applyFont="1" applyFill="1" applyBorder="1" applyAlignment="1">
      <alignment horizontal="center"/>
    </xf>
    <xf numFmtId="0" fontId="12" fillId="5" borderId="0" xfId="1" applyFont="1" applyFill="1" applyBorder="1" applyAlignment="1">
      <alignment horizontal="left"/>
    </xf>
    <xf numFmtId="0" fontId="6" fillId="0" borderId="0" xfId="1" applyAlignment="1">
      <alignment horizontal="left"/>
    </xf>
    <xf numFmtId="0" fontId="13" fillId="2" borderId="0" xfId="0" applyFont="1" applyFill="1" applyAlignment="1">
      <alignment horizontal="left" vertical="center" wrapText="1"/>
    </xf>
    <xf numFmtId="0" fontId="0" fillId="5" borderId="0" xfId="0" applyFill="1" applyBorder="1" applyAlignment="1">
      <alignment horizontal="left"/>
    </xf>
    <xf numFmtId="0" fontId="13" fillId="5" borderId="0" xfId="0" applyFont="1" applyFill="1" applyAlignment="1">
      <alignment horizontal="left" vertical="center" wrapText="1"/>
    </xf>
    <xf numFmtId="0" fontId="0" fillId="2" borderId="2"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45" fillId="5" borderId="0" xfId="1" applyFont="1" applyFill="1" applyAlignment="1">
      <alignment horizontal="left" vertical="top"/>
    </xf>
    <xf numFmtId="0" fontId="6" fillId="5" borderId="0" xfId="1" applyFill="1" applyAlignment="1">
      <alignment horizontal="left" vertical="top"/>
    </xf>
    <xf numFmtId="0" fontId="0" fillId="5" borderId="0" xfId="0" applyFill="1"/>
    <xf numFmtId="0" fontId="9" fillId="4" borderId="1" xfId="0" applyFont="1" applyFill="1" applyBorder="1" applyAlignment="1">
      <alignment horizontal="left" vertical="top" indent="2"/>
    </xf>
    <xf numFmtId="0" fontId="10" fillId="2" borderId="3" xfId="0" applyFont="1" applyFill="1" applyBorder="1"/>
    <xf numFmtId="0" fontId="9" fillId="4" borderId="7" xfId="0" applyFont="1" applyFill="1" applyBorder="1" applyAlignment="1">
      <alignment horizontal="left" vertical="top" indent="2"/>
    </xf>
    <xf numFmtId="0" fontId="10" fillId="2" borderId="8" xfId="0" applyFont="1" applyFill="1" applyBorder="1"/>
    <xf numFmtId="0" fontId="9" fillId="4" borderId="4" xfId="0" applyFont="1" applyFill="1" applyBorder="1" applyAlignment="1">
      <alignment horizontal="left" vertical="top" indent="2"/>
    </xf>
    <xf numFmtId="0" fontId="6" fillId="2" borderId="6" xfId="1" applyFill="1" applyBorder="1"/>
    <xf numFmtId="0" fontId="9" fillId="4" borderId="7" xfId="0" applyFont="1" applyFill="1" applyBorder="1" applyAlignment="1">
      <alignment vertical="top"/>
    </xf>
    <xf numFmtId="0" fontId="9" fillId="4" borderId="4" xfId="0" applyFont="1" applyFill="1" applyBorder="1" applyAlignment="1">
      <alignment vertical="top"/>
    </xf>
    <xf numFmtId="0" fontId="10" fillId="2" borderId="6" xfId="0" applyFont="1" applyFill="1" applyBorder="1" applyAlignment="1">
      <alignment wrapText="1"/>
    </xf>
    <xf numFmtId="0" fontId="10" fillId="2" borderId="8" xfId="0" applyFont="1" applyFill="1" applyBorder="1" applyAlignment="1">
      <alignment vertical="top" wrapText="1"/>
    </xf>
    <xf numFmtId="0" fontId="10" fillId="2" borderId="8" xfId="0" applyFont="1" applyFill="1" applyBorder="1" applyAlignment="1">
      <alignment horizontal="left"/>
    </xf>
    <xf numFmtId="0" fontId="0" fillId="5" borderId="0" xfId="0" applyFill="1"/>
    <xf numFmtId="0" fontId="8" fillId="5" borderId="0" xfId="0" applyFont="1" applyFill="1"/>
    <xf numFmtId="0" fontId="13" fillId="2" borderId="0" xfId="0" applyFont="1" applyFill="1" applyAlignment="1">
      <alignment horizontal="left" vertical="center" wrapText="1"/>
    </xf>
    <xf numFmtId="0" fontId="13" fillId="5" borderId="0" xfId="0" applyFont="1" applyFill="1" applyAlignment="1">
      <alignment horizontal="left" vertical="center" wrapText="1"/>
    </xf>
    <xf numFmtId="0" fontId="10" fillId="5" borderId="0" xfId="0" applyFont="1" applyFill="1"/>
    <xf numFmtId="0" fontId="10" fillId="0" borderId="0" xfId="0" applyFont="1" applyAlignment="1">
      <alignment horizontal="left" vertical="top"/>
    </xf>
    <xf numFmtId="0" fontId="0" fillId="0" borderId="0" xfId="0"/>
    <xf numFmtId="0" fontId="6" fillId="5" borderId="0" xfId="1" applyFill="1" applyAlignment="1">
      <alignment horizontal="left"/>
    </xf>
    <xf numFmtId="0" fontId="4" fillId="5" borderId="0" xfId="0" applyFont="1" applyFill="1"/>
    <xf numFmtId="0" fontId="7" fillId="5" borderId="0" xfId="0" applyFont="1" applyFill="1"/>
    <xf numFmtId="0" fontId="3" fillId="5" borderId="0" xfId="0" applyFont="1" applyFill="1"/>
    <xf numFmtId="0" fontId="2" fillId="5" borderId="0" xfId="0" applyFont="1" applyFill="1" applyBorder="1" applyAlignment="1">
      <alignment horizontal="center"/>
    </xf>
    <xf numFmtId="0" fontId="12" fillId="5" borderId="0" xfId="1" applyFont="1" applyFill="1" applyBorder="1" applyAlignment="1">
      <alignment horizontal="left"/>
    </xf>
    <xf numFmtId="0" fontId="6" fillId="0" borderId="0" xfId="1" applyAlignment="1">
      <alignment horizontal="left"/>
    </xf>
    <xf numFmtId="0" fontId="0" fillId="2" borderId="5" xfId="0" applyFont="1" applyFill="1" applyBorder="1" applyAlignment="1">
      <alignment horizontal="center" vertical="center" wrapText="1"/>
    </xf>
    <xf numFmtId="0" fontId="13" fillId="2" borderId="0" xfId="0" applyFont="1" applyFill="1" applyAlignment="1">
      <alignment horizontal="left" vertical="center" wrapText="1"/>
    </xf>
    <xf numFmtId="0" fontId="0" fillId="5" borderId="0" xfId="0" applyFill="1" applyBorder="1" applyAlignment="1">
      <alignment horizontal="left"/>
    </xf>
    <xf numFmtId="0" fontId="0" fillId="2" borderId="11" xfId="0"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1" applyFont="1" applyFill="1" applyBorder="1" applyAlignment="1">
      <alignment horizontal="left"/>
    </xf>
    <xf numFmtId="0" fontId="0" fillId="2" borderId="10" xfId="0" applyFont="1" applyFill="1" applyBorder="1" applyAlignment="1">
      <alignment horizontal="center" vertical="center" wrapText="1"/>
    </xf>
    <xf numFmtId="165" fontId="0" fillId="5" borderId="0" xfId="0" applyNumberFormat="1" applyFill="1" applyBorder="1" applyAlignment="1">
      <alignment horizontal="right"/>
    </xf>
    <xf numFmtId="165" fontId="0" fillId="5" borderId="3" xfId="0" applyNumberFormat="1" applyFont="1" applyFill="1" applyBorder="1" applyAlignment="1">
      <alignment horizontal="right"/>
    </xf>
    <xf numFmtId="165" fontId="0" fillId="5" borderId="8" xfId="0" applyNumberFormat="1" applyFont="1" applyFill="1" applyBorder="1" applyAlignment="1">
      <alignment horizontal="right"/>
    </xf>
    <xf numFmtId="165" fontId="8" fillId="5" borderId="0" xfId="0" applyNumberFormat="1" applyFont="1" applyFill="1" applyBorder="1" applyAlignment="1">
      <alignment horizontal="right"/>
    </xf>
    <xf numFmtId="0" fontId="0" fillId="5" borderId="1" xfId="0" applyFont="1" applyFill="1" applyBorder="1" applyAlignment="1">
      <alignment horizontal="left"/>
    </xf>
    <xf numFmtId="0" fontId="0" fillId="5" borderId="7" xfId="0" applyFont="1" applyFill="1" applyBorder="1" applyAlignment="1">
      <alignment horizontal="left"/>
    </xf>
    <xf numFmtId="0" fontId="0" fillId="5" borderId="4" xfId="0" applyFont="1" applyFill="1" applyBorder="1" applyAlignment="1">
      <alignment horizontal="left"/>
    </xf>
    <xf numFmtId="165" fontId="0" fillId="5" borderId="6" xfId="0" applyNumberFormat="1" applyFont="1" applyFill="1" applyBorder="1" applyAlignment="1">
      <alignment horizontal="right"/>
    </xf>
    <xf numFmtId="165" fontId="0" fillId="5" borderId="2" xfId="0" applyNumberFormat="1" applyFont="1" applyFill="1" applyBorder="1" applyAlignment="1">
      <alignment horizontal="right"/>
    </xf>
    <xf numFmtId="165" fontId="0" fillId="5" borderId="0" xfId="0" applyNumberFormat="1" applyFont="1" applyFill="1" applyBorder="1" applyAlignment="1">
      <alignment horizontal="right"/>
    </xf>
    <xf numFmtId="165" fontId="0" fillId="5" borderId="5" xfId="0" applyNumberFormat="1" applyFont="1" applyFill="1" applyBorder="1" applyAlignment="1">
      <alignment horizontal="right"/>
    </xf>
    <xf numFmtId="165" fontId="0" fillId="5" borderId="3" xfId="0" applyNumberFormat="1" applyFont="1" applyFill="1" applyBorder="1" applyAlignment="1">
      <alignment horizontal="center"/>
    </xf>
    <xf numFmtId="0" fontId="0" fillId="5" borderId="0" xfId="0" applyFont="1" applyFill="1" applyBorder="1" applyAlignment="1">
      <alignment horizontal="center"/>
    </xf>
    <xf numFmtId="0" fontId="0" fillId="5" borderId="1" xfId="0" applyFont="1" applyFill="1" applyBorder="1" applyAlignment="1">
      <alignment horizontal="center"/>
    </xf>
    <xf numFmtId="165" fontId="0" fillId="5" borderId="2" xfId="0" applyNumberFormat="1" applyFont="1" applyFill="1" applyBorder="1" applyAlignment="1">
      <alignment horizontal="center"/>
    </xf>
    <xf numFmtId="0" fontId="0" fillId="5" borderId="0" xfId="0" applyFill="1"/>
    <xf numFmtId="0" fontId="9" fillId="4" borderId="1" xfId="0" applyFont="1" applyFill="1" applyBorder="1" applyAlignment="1">
      <alignment horizontal="left" vertical="top" indent="2"/>
    </xf>
    <xf numFmtId="0" fontId="10" fillId="2" borderId="3" xfId="0" applyFont="1" applyFill="1" applyBorder="1"/>
    <xf numFmtId="0" fontId="9" fillId="4" borderId="7" xfId="0" applyFont="1" applyFill="1" applyBorder="1" applyAlignment="1">
      <alignment horizontal="left" vertical="top" indent="2"/>
    </xf>
    <xf numFmtId="0" fontId="10" fillId="2" borderId="8" xfId="0" applyFont="1" applyFill="1" applyBorder="1"/>
    <xf numFmtId="0" fontId="9" fillId="4" borderId="4" xfId="0" applyFont="1" applyFill="1" applyBorder="1" applyAlignment="1">
      <alignment horizontal="left" vertical="top" indent="2"/>
    </xf>
    <xf numFmtId="0" fontId="6" fillId="2" borderId="6" xfId="1" applyFill="1" applyBorder="1"/>
    <xf numFmtId="0" fontId="9" fillId="4" borderId="7" xfId="0" applyFont="1" applyFill="1" applyBorder="1" applyAlignment="1">
      <alignment vertical="top"/>
    </xf>
    <xf numFmtId="0" fontId="10" fillId="2" borderId="8" xfId="0" applyFont="1" applyFill="1" applyBorder="1" applyAlignment="1">
      <alignment wrapText="1"/>
    </xf>
    <xf numFmtId="0" fontId="9" fillId="4" borderId="4" xfId="0" applyFont="1" applyFill="1" applyBorder="1" applyAlignment="1">
      <alignment vertical="top"/>
    </xf>
    <xf numFmtId="0" fontId="10" fillId="2" borderId="6" xfId="0" applyFont="1" applyFill="1" applyBorder="1" applyAlignment="1">
      <alignment wrapText="1"/>
    </xf>
    <xf numFmtId="0" fontId="8" fillId="5" borderId="0" xfId="0" applyFont="1" applyFill="1"/>
    <xf numFmtId="0" fontId="10" fillId="2" borderId="8" xfId="0" applyFont="1" applyFill="1" applyBorder="1" applyAlignment="1">
      <alignment vertical="top" wrapText="1"/>
    </xf>
    <xf numFmtId="0" fontId="10" fillId="2" borderId="8" xfId="0" applyFont="1" applyFill="1" applyBorder="1" applyAlignment="1">
      <alignment horizontal="left"/>
    </xf>
    <xf numFmtId="0" fontId="13" fillId="5" borderId="0" xfId="0" applyFont="1" applyFill="1" applyAlignment="1">
      <alignment horizontal="left" vertical="center" wrapText="1"/>
    </xf>
    <xf numFmtId="0" fontId="0" fillId="0" borderId="0" xfId="0"/>
    <xf numFmtId="0" fontId="0" fillId="5" borderId="0" xfId="0" applyFill="1"/>
    <xf numFmtId="0" fontId="6" fillId="5" borderId="0" xfId="1" applyFill="1" applyAlignment="1">
      <alignment horizontal="left"/>
    </xf>
    <xf numFmtId="0" fontId="4" fillId="5" borderId="0" xfId="0" applyFont="1" applyFill="1"/>
    <xf numFmtId="0" fontId="7" fillId="5" borderId="0" xfId="0" applyFont="1" applyFill="1"/>
    <xf numFmtId="0" fontId="3" fillId="5" borderId="0" xfId="0" applyFont="1" applyFill="1"/>
    <xf numFmtId="0" fontId="8" fillId="5" borderId="0" xfId="0" applyFont="1" applyFill="1"/>
    <xf numFmtId="0" fontId="2" fillId="5" borderId="0" xfId="0" applyFont="1" applyFill="1" applyBorder="1" applyAlignment="1">
      <alignment horizontal="center"/>
    </xf>
    <xf numFmtId="0" fontId="12" fillId="5" borderId="0" xfId="1" applyFont="1" applyFill="1" applyBorder="1" applyAlignment="1">
      <alignment horizontal="left"/>
    </xf>
    <xf numFmtId="0" fontId="6" fillId="0" borderId="0" xfId="1" applyAlignment="1">
      <alignment horizontal="left"/>
    </xf>
    <xf numFmtId="0" fontId="0" fillId="2" borderId="5" xfId="0" applyFont="1" applyFill="1" applyBorder="1" applyAlignment="1">
      <alignment horizontal="center" vertical="center" wrapText="1"/>
    </xf>
    <xf numFmtId="0" fontId="13" fillId="2" borderId="0" xfId="0" applyFont="1" applyFill="1" applyAlignment="1">
      <alignment horizontal="left" vertical="center" wrapText="1"/>
    </xf>
    <xf numFmtId="0" fontId="0" fillId="2" borderId="11" xfId="0"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1" applyFont="1" applyFill="1" applyBorder="1" applyAlignment="1">
      <alignment horizontal="left"/>
    </xf>
    <xf numFmtId="0" fontId="0" fillId="2" borderId="10" xfId="0" applyFont="1" applyFill="1" applyBorder="1" applyAlignment="1">
      <alignment horizontal="center" vertical="center" wrapText="1"/>
    </xf>
    <xf numFmtId="0" fontId="0" fillId="5" borderId="1" xfId="0" applyFont="1" applyFill="1" applyBorder="1" applyAlignment="1">
      <alignment horizontal="left"/>
    </xf>
    <xf numFmtId="0" fontId="0" fillId="5" borderId="7" xfId="0" applyFont="1" applyFill="1" applyBorder="1" applyAlignment="1">
      <alignment horizontal="left"/>
    </xf>
    <xf numFmtId="0" fontId="0" fillId="5" borderId="4" xfId="0" applyFont="1" applyFill="1" applyBorder="1" applyAlignment="1">
      <alignment horizontal="left"/>
    </xf>
    <xf numFmtId="165" fontId="0" fillId="5" borderId="8" xfId="0" applyNumberFormat="1" applyFont="1" applyFill="1" applyBorder="1" applyAlignment="1">
      <alignment horizontal="center"/>
    </xf>
    <xf numFmtId="0" fontId="0" fillId="5" borderId="7" xfId="0" applyFont="1" applyFill="1" applyBorder="1" applyAlignment="1">
      <alignment horizontal="center"/>
    </xf>
    <xf numFmtId="165" fontId="0" fillId="5" borderId="0" xfId="0" applyNumberFormat="1" applyFont="1" applyFill="1" applyBorder="1" applyAlignment="1">
      <alignment horizontal="center"/>
    </xf>
    <xf numFmtId="165" fontId="0" fillId="5" borderId="6" xfId="0" applyNumberFormat="1" applyFont="1" applyFill="1" applyBorder="1" applyAlignment="1">
      <alignment horizontal="center"/>
    </xf>
    <xf numFmtId="0" fontId="2" fillId="5" borderId="0" xfId="0" applyFont="1" applyFill="1" applyAlignment="1">
      <alignment horizontal="center"/>
    </xf>
    <xf numFmtId="0" fontId="0" fillId="5" borderId="4" xfId="0" applyFont="1" applyFill="1" applyBorder="1" applyAlignment="1">
      <alignment horizontal="center"/>
    </xf>
    <xf numFmtId="165" fontId="0" fillId="5" borderId="5" xfId="0" applyNumberFormat="1" applyFont="1" applyFill="1" applyBorder="1" applyAlignment="1">
      <alignment horizontal="center"/>
    </xf>
    <xf numFmtId="0" fontId="10" fillId="5" borderId="0" xfId="0" applyFont="1" applyFill="1" applyAlignment="1">
      <alignment vertical="top"/>
    </xf>
    <xf numFmtId="0" fontId="0" fillId="5" borderId="0" xfId="0" applyFill="1"/>
    <xf numFmtId="0" fontId="9" fillId="4" borderId="1" xfId="0" applyFont="1" applyFill="1" applyBorder="1" applyAlignment="1">
      <alignment horizontal="left" vertical="top" indent="2"/>
    </xf>
    <xf numFmtId="0" fontId="10" fillId="2" borderId="3" xfId="0" applyFont="1" applyFill="1" applyBorder="1"/>
    <xf numFmtId="0" fontId="9" fillId="4" borderId="7" xfId="0" applyFont="1" applyFill="1" applyBorder="1" applyAlignment="1">
      <alignment horizontal="left" vertical="top" indent="2"/>
    </xf>
    <xf numFmtId="0" fontId="10" fillId="2" borderId="8" xfId="0" applyFont="1" applyFill="1" applyBorder="1"/>
    <xf numFmtId="0" fontId="9" fillId="4" borderId="4" xfId="0" applyFont="1" applyFill="1" applyBorder="1" applyAlignment="1">
      <alignment horizontal="left" vertical="top" indent="2"/>
    </xf>
    <xf numFmtId="0" fontId="6" fillId="2" borderId="6" xfId="1" applyFill="1" applyBorder="1"/>
    <xf numFmtId="0" fontId="9" fillId="4" borderId="7" xfId="0" applyFont="1" applyFill="1" applyBorder="1" applyAlignment="1">
      <alignment vertical="top"/>
    </xf>
    <xf numFmtId="0" fontId="9" fillId="4" borderId="4" xfId="0" applyFont="1" applyFill="1" applyBorder="1" applyAlignment="1">
      <alignment vertical="top"/>
    </xf>
    <xf numFmtId="0" fontId="10" fillId="2" borderId="6" xfId="0" applyFont="1" applyFill="1" applyBorder="1" applyAlignment="1">
      <alignment wrapText="1"/>
    </xf>
    <xf numFmtId="0" fontId="8" fillId="5" borderId="0" xfId="0" applyFont="1" applyFill="1"/>
    <xf numFmtId="0" fontId="10" fillId="2" borderId="8" xfId="0" applyFont="1" applyFill="1" applyBorder="1" applyAlignment="1">
      <alignment vertical="top" wrapText="1"/>
    </xf>
    <xf numFmtId="0" fontId="10" fillId="2" borderId="8" xfId="0" applyFont="1" applyFill="1" applyBorder="1" applyAlignment="1">
      <alignment horizontal="left"/>
    </xf>
    <xf numFmtId="0" fontId="13" fillId="2" borderId="0" xfId="0" applyFont="1" applyFill="1" applyAlignment="1">
      <alignment horizontal="left" vertical="center" wrapText="1"/>
    </xf>
    <xf numFmtId="0" fontId="13" fillId="5" borderId="0" xfId="0" applyFont="1" applyFill="1" applyAlignment="1">
      <alignment horizontal="left" vertical="center" wrapText="1"/>
    </xf>
    <xf numFmtId="0" fontId="0" fillId="0" borderId="0" xfId="0"/>
    <xf numFmtId="0" fontId="0" fillId="5" borderId="0" xfId="0" applyFill="1"/>
    <xf numFmtId="0" fontId="6" fillId="5" borderId="0" xfId="1" applyFill="1" applyAlignment="1">
      <alignment horizontal="left"/>
    </xf>
    <xf numFmtId="0" fontId="4" fillId="5" borderId="0" xfId="0" applyFont="1" applyFill="1"/>
    <xf numFmtId="0" fontId="7" fillId="5" borderId="0" xfId="0" applyFont="1" applyFill="1"/>
    <xf numFmtId="0" fontId="3" fillId="5" borderId="0" xfId="0" applyFont="1" applyFill="1"/>
    <xf numFmtId="0" fontId="2" fillId="5" borderId="0" xfId="0" applyFont="1" applyFill="1" applyBorder="1" applyAlignment="1">
      <alignment horizontal="center"/>
    </xf>
    <xf numFmtId="0" fontId="12" fillId="5" borderId="0" xfId="1" applyFont="1" applyFill="1" applyBorder="1" applyAlignment="1">
      <alignment horizontal="left"/>
    </xf>
    <xf numFmtId="0" fontId="6" fillId="0" borderId="0" xfId="1" applyAlignment="1">
      <alignment horizontal="left"/>
    </xf>
    <xf numFmtId="0" fontId="0" fillId="2" borderId="5" xfId="0" applyFont="1" applyFill="1" applyBorder="1" applyAlignment="1">
      <alignment horizontal="center" vertical="center" wrapText="1"/>
    </xf>
    <xf numFmtId="0" fontId="13" fillId="2" borderId="0" xfId="0" applyFont="1" applyFill="1" applyAlignment="1">
      <alignment horizontal="left" vertical="center" wrapText="1"/>
    </xf>
    <xf numFmtId="0" fontId="2" fillId="5" borderId="0" xfId="0" applyFont="1" applyFill="1"/>
    <xf numFmtId="0" fontId="0" fillId="2" borderId="11" xfId="0"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1" applyFont="1" applyFill="1" applyBorder="1" applyAlignment="1">
      <alignment horizontal="left"/>
    </xf>
    <xf numFmtId="0" fontId="0" fillId="2" borderId="10" xfId="0" applyFont="1" applyFill="1" applyBorder="1" applyAlignment="1">
      <alignment horizontal="center" vertical="center" wrapText="1"/>
    </xf>
    <xf numFmtId="165" fontId="0" fillId="5" borderId="3" xfId="0" applyNumberFormat="1" applyFont="1" applyFill="1" applyBorder="1" applyAlignment="1">
      <alignment horizontal="right"/>
    </xf>
    <xf numFmtId="165" fontId="0" fillId="5" borderId="8" xfId="0" applyNumberFormat="1" applyFont="1" applyFill="1" applyBorder="1" applyAlignment="1">
      <alignment horizontal="right"/>
    </xf>
    <xf numFmtId="0" fontId="0" fillId="5" borderId="1" xfId="0" applyFont="1" applyFill="1" applyBorder="1" applyAlignment="1">
      <alignment horizontal="left"/>
    </xf>
    <xf numFmtId="0" fontId="0" fillId="5" borderId="7" xfId="0" applyFont="1" applyFill="1" applyBorder="1" applyAlignment="1">
      <alignment horizontal="left"/>
    </xf>
    <xf numFmtId="0" fontId="0" fillId="5" borderId="4" xfId="0" applyFont="1" applyFill="1" applyBorder="1" applyAlignment="1">
      <alignment horizontal="left"/>
    </xf>
    <xf numFmtId="165" fontId="0" fillId="5" borderId="6" xfId="0" applyNumberFormat="1" applyFont="1" applyFill="1" applyBorder="1" applyAlignment="1">
      <alignment horizontal="right"/>
    </xf>
    <xf numFmtId="165" fontId="0" fillId="5" borderId="2" xfId="0" applyNumberFormat="1" applyFont="1" applyFill="1" applyBorder="1" applyAlignment="1">
      <alignment horizontal="right"/>
    </xf>
    <xf numFmtId="165" fontId="0" fillId="5" borderId="0" xfId="0" applyNumberFormat="1" applyFont="1" applyFill="1" applyBorder="1" applyAlignment="1">
      <alignment horizontal="right"/>
    </xf>
    <xf numFmtId="165" fontId="0" fillId="5" borderId="5" xfId="0" applyNumberFormat="1" applyFont="1" applyFill="1" applyBorder="1" applyAlignment="1">
      <alignment horizontal="right"/>
    </xf>
    <xf numFmtId="0" fontId="0" fillId="5" borderId="0" xfId="0" applyFont="1" applyFill="1" applyBorder="1" applyAlignment="1">
      <alignment horizontal="left"/>
    </xf>
    <xf numFmtId="0" fontId="0" fillId="5" borderId="0" xfId="0" applyFont="1" applyFill="1"/>
    <xf numFmtId="0" fontId="0" fillId="0" borderId="0" xfId="0"/>
    <xf numFmtId="0" fontId="0" fillId="5" borderId="0" xfId="0" applyFill="1"/>
    <xf numFmtId="0" fontId="9" fillId="4" borderId="1" xfId="0" applyFont="1" applyFill="1" applyBorder="1" applyAlignment="1">
      <alignment horizontal="left" vertical="top" indent="2"/>
    </xf>
    <xf numFmtId="0" fontId="10" fillId="2" borderId="3" xfId="0" applyFont="1" applyFill="1" applyBorder="1"/>
    <xf numFmtId="0" fontId="9" fillId="4" borderId="7" xfId="0" applyFont="1" applyFill="1" applyBorder="1" applyAlignment="1">
      <alignment horizontal="left" vertical="top" indent="2"/>
    </xf>
    <xf numFmtId="0" fontId="10" fillId="2" borderId="8" xfId="0" applyFont="1" applyFill="1" applyBorder="1"/>
    <xf numFmtId="0" fontId="9" fillId="4" borderId="4" xfId="0" applyFont="1" applyFill="1" applyBorder="1" applyAlignment="1">
      <alignment horizontal="left" vertical="top" indent="2"/>
    </xf>
    <xf numFmtId="0" fontId="6" fillId="2" borderId="6" xfId="1" applyFill="1" applyBorder="1"/>
    <xf numFmtId="0" fontId="0" fillId="4" borderId="1" xfId="0" applyFill="1" applyBorder="1"/>
    <xf numFmtId="0" fontId="0" fillId="2" borderId="3" xfId="0" applyFill="1" applyBorder="1"/>
    <xf numFmtId="0" fontId="9" fillId="4" borderId="7" xfId="0" applyFont="1" applyFill="1" applyBorder="1" applyAlignment="1">
      <alignment vertical="top"/>
    </xf>
    <xf numFmtId="0" fontId="10" fillId="2" borderId="8" xfId="0" applyFont="1" applyFill="1" applyBorder="1" applyAlignment="1">
      <alignment wrapText="1"/>
    </xf>
    <xf numFmtId="0" fontId="9" fillId="4" borderId="4" xfId="0" applyFont="1" applyFill="1" applyBorder="1" applyAlignment="1">
      <alignment vertical="top"/>
    </xf>
    <xf numFmtId="0" fontId="10" fillId="2" borderId="6" xfId="0" applyFont="1" applyFill="1" applyBorder="1" applyAlignment="1">
      <alignment wrapText="1"/>
    </xf>
    <xf numFmtId="0" fontId="6" fillId="5" borderId="0" xfId="1" applyFill="1"/>
    <xf numFmtId="0" fontId="6" fillId="5" borderId="0" xfId="1" applyFill="1" applyAlignment="1">
      <alignment horizontal="left"/>
    </xf>
    <xf numFmtId="0" fontId="4" fillId="5" borderId="0" xfId="0" applyFont="1" applyFill="1"/>
    <xf numFmtId="0" fontId="0" fillId="5" borderId="1" xfId="0" applyFill="1" applyBorder="1" applyAlignment="1">
      <alignment horizontal="left"/>
    </xf>
    <xf numFmtId="0" fontId="0" fillId="5" borderId="7" xfId="0" applyFill="1" applyBorder="1" applyAlignment="1">
      <alignment horizontal="left"/>
    </xf>
    <xf numFmtId="0" fontId="0" fillId="5" borderId="4" xfId="0" applyFill="1" applyBorder="1" applyAlignment="1">
      <alignment horizontal="left"/>
    </xf>
    <xf numFmtId="0" fontId="7" fillId="5" borderId="0" xfId="0" applyFont="1" applyFill="1"/>
    <xf numFmtId="0" fontId="3" fillId="5" borderId="0" xfId="0" applyFont="1" applyFill="1"/>
    <xf numFmtId="0" fontId="8" fillId="5" borderId="0" xfId="0" applyFont="1" applyFill="1"/>
    <xf numFmtId="2" fontId="0" fillId="5" borderId="8" xfId="0" applyNumberFormat="1" applyFill="1" applyBorder="1" applyAlignment="1">
      <alignment horizontal="center"/>
    </xf>
    <xf numFmtId="2" fontId="0" fillId="5" borderId="6" xfId="0" applyNumberFormat="1" applyFill="1" applyBorder="1" applyAlignment="1">
      <alignment horizontal="center"/>
    </xf>
    <xf numFmtId="0" fontId="0" fillId="0" borderId="0" xfId="0" applyAlignment="1">
      <alignment vertical="top" wrapText="1"/>
    </xf>
    <xf numFmtId="0" fontId="0" fillId="5" borderId="0" xfId="0" applyFill="1" applyBorder="1"/>
    <xf numFmtId="2" fontId="0" fillId="5" borderId="0" xfId="0" applyNumberFormat="1" applyFill="1" applyBorder="1" applyAlignment="1">
      <alignment horizontal="center"/>
    </xf>
    <xf numFmtId="0" fontId="10" fillId="2" borderId="8" xfId="0" applyFont="1" applyFill="1" applyBorder="1" applyAlignment="1">
      <alignment vertical="top" wrapText="1"/>
    </xf>
    <xf numFmtId="0" fontId="6" fillId="2" borderId="8" xfId="1" applyFill="1" applyBorder="1" applyAlignment="1">
      <alignment vertical="top"/>
    </xf>
    <xf numFmtId="0" fontId="12" fillId="5" borderId="0" xfId="1" applyFont="1" applyFill="1" applyBorder="1" applyAlignment="1">
      <alignment horizontal="left"/>
    </xf>
    <xf numFmtId="0" fontId="6" fillId="0" borderId="0" xfId="1" applyAlignment="1">
      <alignment horizontal="left"/>
    </xf>
    <xf numFmtId="0" fontId="0" fillId="2" borderId="5" xfId="0" applyFont="1" applyFill="1" applyBorder="1" applyAlignment="1">
      <alignment horizontal="center" vertical="center" wrapText="1"/>
    </xf>
    <xf numFmtId="0" fontId="10" fillId="2" borderId="8" xfId="0" applyFont="1" applyFill="1" applyBorder="1" applyAlignment="1">
      <alignment horizontal="left"/>
    </xf>
    <xf numFmtId="0" fontId="13" fillId="2" borderId="0" xfId="0" applyFont="1" applyFill="1" applyAlignment="1">
      <alignment horizontal="left" vertical="center" wrapText="1"/>
    </xf>
    <xf numFmtId="0" fontId="0" fillId="5" borderId="0" xfId="0" applyFill="1" applyBorder="1" applyAlignment="1">
      <alignment horizontal="left"/>
    </xf>
    <xf numFmtId="0" fontId="0" fillId="5" borderId="0" xfId="0" applyFill="1" applyBorder="1" applyAlignment="1">
      <alignment horizontal="center"/>
    </xf>
    <xf numFmtId="0" fontId="0" fillId="2" borderId="5" xfId="0" applyFont="1" applyFill="1" applyBorder="1" applyAlignment="1">
      <alignment horizontal="center" vertical="center"/>
    </xf>
    <xf numFmtId="0" fontId="0" fillId="5" borderId="6" xfId="0" applyFill="1" applyBorder="1" applyAlignment="1">
      <alignment horizontal="left"/>
    </xf>
    <xf numFmtId="0" fontId="13" fillId="5" borderId="0" xfId="0" applyFont="1" applyFill="1" applyAlignment="1">
      <alignment horizontal="left"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165" fontId="0" fillId="5" borderId="3" xfId="0" applyNumberFormat="1" applyFont="1" applyFill="1" applyBorder="1" applyAlignment="1">
      <alignment horizontal="right"/>
    </xf>
    <xf numFmtId="165" fontId="0" fillId="5" borderId="8" xfId="0" applyNumberFormat="1" applyFont="1" applyFill="1" applyBorder="1" applyAlignment="1">
      <alignment horizontal="right"/>
    </xf>
    <xf numFmtId="0" fontId="0" fillId="2" borderId="0"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5" borderId="1" xfId="0" applyFont="1" applyFill="1" applyBorder="1" applyAlignment="1">
      <alignment horizontal="left"/>
    </xf>
    <xf numFmtId="0" fontId="0" fillId="5" borderId="7" xfId="0" applyFont="1" applyFill="1" applyBorder="1" applyAlignment="1">
      <alignment horizontal="left"/>
    </xf>
    <xf numFmtId="0" fontId="0" fillId="5" borderId="4" xfId="0" applyFont="1" applyFill="1" applyBorder="1" applyAlignment="1">
      <alignment horizontal="left"/>
    </xf>
    <xf numFmtId="165" fontId="0" fillId="5" borderId="6" xfId="0" applyNumberFormat="1" applyFont="1" applyFill="1" applyBorder="1" applyAlignment="1">
      <alignment horizontal="right"/>
    </xf>
    <xf numFmtId="165" fontId="0" fillId="5" borderId="2" xfId="0" applyNumberFormat="1" applyFont="1" applyFill="1" applyBorder="1" applyAlignment="1">
      <alignment horizontal="right"/>
    </xf>
    <xf numFmtId="165" fontId="0" fillId="5" borderId="0" xfId="0" applyNumberFormat="1" applyFont="1" applyFill="1" applyBorder="1" applyAlignment="1">
      <alignment horizontal="right"/>
    </xf>
    <xf numFmtId="165" fontId="0" fillId="5" borderId="5" xfId="0" applyNumberFormat="1" applyFont="1" applyFill="1" applyBorder="1" applyAlignment="1">
      <alignment horizontal="right"/>
    </xf>
    <xf numFmtId="0" fontId="0" fillId="5" borderId="0" xfId="0" applyFont="1" applyFill="1"/>
    <xf numFmtId="2" fontId="21" fillId="5" borderId="0" xfId="0" applyNumberFormat="1" applyFont="1" applyFill="1"/>
    <xf numFmtId="0" fontId="0" fillId="5" borderId="0" xfId="0" applyFill="1" applyAlignment="1">
      <alignment vertical="top" wrapText="1"/>
    </xf>
    <xf numFmtId="0" fontId="8" fillId="2" borderId="5" xfId="0" applyFont="1" applyFill="1" applyBorder="1" applyAlignment="1">
      <alignment horizontal="center" vertical="top" wrapText="1"/>
    </xf>
    <xf numFmtId="0" fontId="8" fillId="2" borderId="6" xfId="0" applyFont="1" applyFill="1" applyBorder="1" applyAlignment="1">
      <alignment horizontal="center" vertical="top" wrapText="1"/>
    </xf>
    <xf numFmtId="165" fontId="0" fillId="5" borderId="2" xfId="0" applyNumberFormat="1" applyFill="1" applyBorder="1" applyAlignment="1">
      <alignment horizontal="center" vertical="center"/>
    </xf>
    <xf numFmtId="165" fontId="0" fillId="5" borderId="3" xfId="0" applyNumberFormat="1" applyFill="1" applyBorder="1" applyAlignment="1">
      <alignment horizontal="center" vertical="center"/>
    </xf>
    <xf numFmtId="165" fontId="0" fillId="5" borderId="0" xfId="0" applyNumberFormat="1" applyFill="1" applyBorder="1" applyAlignment="1">
      <alignment horizontal="center" vertical="center"/>
    </xf>
    <xf numFmtId="165" fontId="0" fillId="5" borderId="8" xfId="0" applyNumberFormat="1" applyFill="1" applyBorder="1" applyAlignment="1">
      <alignment horizontal="center" vertical="center"/>
    </xf>
    <xf numFmtId="165" fontId="0" fillId="5" borderId="5" xfId="0" applyNumberFormat="1" applyFill="1" applyBorder="1" applyAlignment="1">
      <alignment horizontal="center" vertical="center"/>
    </xf>
    <xf numFmtId="165" fontId="0" fillId="5" borderId="6" xfId="0" applyNumberFormat="1" applyFill="1" applyBorder="1" applyAlignment="1">
      <alignment horizontal="center" vertical="center"/>
    </xf>
    <xf numFmtId="0" fontId="0" fillId="2" borderId="1" xfId="0" applyFill="1" applyBorder="1" applyAlignment="1">
      <alignment horizontal="left"/>
    </xf>
    <xf numFmtId="165" fontId="0" fillId="2" borderId="3" xfId="0" applyNumberFormat="1" applyFill="1" applyBorder="1" applyAlignment="1">
      <alignment horizontal="center"/>
    </xf>
    <xf numFmtId="165" fontId="0" fillId="2" borderId="0" xfId="0" applyNumberFormat="1" applyFill="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47" fillId="5" borderId="0" xfId="0" applyFont="1" applyFill="1"/>
    <xf numFmtId="1" fontId="7" fillId="5" borderId="0" xfId="0" applyNumberFormat="1" applyFont="1" applyFill="1"/>
    <xf numFmtId="0" fontId="0" fillId="2" borderId="4" xfId="0" applyFont="1" applyFill="1" applyBorder="1" applyAlignment="1">
      <alignment horizontal="center" vertical="center"/>
    </xf>
    <xf numFmtId="165" fontId="0" fillId="5" borderId="1" xfId="0" applyNumberFormat="1" applyFill="1" applyBorder="1" applyAlignment="1">
      <alignment horizontal="center"/>
    </xf>
    <xf numFmtId="165" fontId="0" fillId="5" borderId="7" xfId="0" applyNumberFormat="1" applyFill="1" applyBorder="1" applyAlignment="1">
      <alignment horizontal="center"/>
    </xf>
    <xf numFmtId="165" fontId="0" fillId="5" borderId="4" xfId="0" applyNumberFormat="1" applyFill="1" applyBorder="1" applyAlignment="1">
      <alignment horizontal="center"/>
    </xf>
    <xf numFmtId="0" fontId="20" fillId="5" borderId="47" xfId="0" applyFont="1" applyFill="1" applyBorder="1" applyAlignment="1">
      <alignment vertical="top" wrapText="1"/>
    </xf>
    <xf numFmtId="0" fontId="20" fillId="5" borderId="45" xfId="0" applyFont="1" applyFill="1" applyBorder="1" applyAlignment="1">
      <alignment vertical="top" wrapText="1"/>
    </xf>
    <xf numFmtId="0" fontId="0" fillId="4" borderId="46" xfId="0" applyFill="1" applyBorder="1" applyAlignment="1">
      <alignment horizontal="center"/>
    </xf>
    <xf numFmtId="0" fontId="0" fillId="2" borderId="5"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10" xfId="0" applyFont="1" applyFill="1" applyBorder="1" applyAlignment="1">
      <alignment horizontal="center" vertical="center"/>
    </xf>
    <xf numFmtId="0" fontId="13" fillId="5" borderId="0" xfId="0" applyFont="1" applyFill="1" applyAlignment="1">
      <alignment horizontal="left" vertical="center" wrapText="1"/>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xf>
    <xf numFmtId="0" fontId="2"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2" fillId="2" borderId="3" xfId="0" applyFont="1" applyFill="1" applyBorder="1" applyAlignment="1">
      <alignment horizontal="center"/>
    </xf>
    <xf numFmtId="0" fontId="0" fillId="2" borderId="10" xfId="0" applyFont="1" applyFill="1" applyBorder="1" applyAlignment="1">
      <alignment horizontal="center" vertical="center"/>
    </xf>
    <xf numFmtId="0" fontId="0" fillId="2" borderId="5" xfId="0" applyFont="1" applyFill="1" applyBorder="1" applyAlignment="1">
      <alignment horizontal="center" vertical="center" wrapText="1"/>
    </xf>
    <xf numFmtId="0" fontId="13" fillId="5" borderId="0" xfId="0" applyFont="1" applyFill="1" applyAlignment="1">
      <alignment horizontal="left" vertical="center" wrapText="1"/>
    </xf>
    <xf numFmtId="165" fontId="10" fillId="5" borderId="0" xfId="0" applyNumberFormat="1" applyFont="1" applyFill="1" applyBorder="1" applyAlignment="1">
      <alignment horizontal="left"/>
    </xf>
    <xf numFmtId="2" fontId="0" fillId="5" borderId="0" xfId="0" applyNumberFormat="1" applyFill="1" applyBorder="1" applyAlignment="1">
      <alignment horizontal="left"/>
    </xf>
    <xf numFmtId="2" fontId="0" fillId="5" borderId="0" xfId="0" applyNumberFormat="1" applyFill="1" applyBorder="1" applyAlignment="1">
      <alignment horizontal="right"/>
    </xf>
    <xf numFmtId="2" fontId="0" fillId="5" borderId="0" xfId="0" applyNumberFormat="1" applyFill="1" applyAlignment="1">
      <alignment horizontal="right"/>
    </xf>
    <xf numFmtId="2" fontId="0" fillId="5" borderId="8" xfId="0" applyNumberFormat="1" applyFill="1" applyBorder="1" applyAlignment="1">
      <alignment horizontal="right"/>
    </xf>
    <xf numFmtId="2" fontId="0" fillId="5" borderId="5" xfId="0" applyNumberFormat="1" applyFill="1" applyBorder="1" applyAlignment="1">
      <alignment horizontal="left"/>
    </xf>
    <xf numFmtId="2" fontId="0" fillId="5" borderId="5" xfId="0" applyNumberFormat="1" applyFill="1" applyBorder="1"/>
    <xf numFmtId="2" fontId="0" fillId="5" borderId="6" xfId="0" applyNumberFormat="1" applyFill="1" applyBorder="1"/>
    <xf numFmtId="0" fontId="0" fillId="2" borderId="2" xfId="0" applyFont="1" applyFill="1" applyBorder="1" applyAlignment="1"/>
    <xf numFmtId="0" fontId="0" fillId="2" borderId="3" xfId="0" applyFont="1" applyFill="1" applyBorder="1" applyAlignment="1"/>
    <xf numFmtId="2" fontId="0" fillId="5" borderId="0" xfId="0" applyNumberFormat="1" applyFill="1" applyAlignment="1">
      <alignment horizontal="center"/>
    </xf>
    <xf numFmtId="171" fontId="0" fillId="5" borderId="8" xfId="0" applyNumberFormat="1" applyFill="1" applyBorder="1" applyAlignment="1">
      <alignment horizontal="center"/>
    </xf>
    <xf numFmtId="171" fontId="0" fillId="5" borderId="2" xfId="0" applyNumberFormat="1" applyFill="1" applyBorder="1" applyAlignment="1">
      <alignment horizontal="center"/>
    </xf>
    <xf numFmtId="171" fontId="0" fillId="5" borderId="3" xfId="0" applyNumberFormat="1" applyFill="1" applyBorder="1" applyAlignment="1">
      <alignment horizontal="center"/>
    </xf>
    <xf numFmtId="171" fontId="0" fillId="5" borderId="0" xfId="0" applyNumberFormat="1" applyFill="1" applyBorder="1" applyAlignment="1">
      <alignment horizontal="center"/>
    </xf>
    <xf numFmtId="171" fontId="0" fillId="5" borderId="6" xfId="0" applyNumberFormat="1" applyFill="1" applyBorder="1" applyAlignment="1">
      <alignment horizontal="center"/>
    </xf>
    <xf numFmtId="0" fontId="20" fillId="5" borderId="0" xfId="0" applyFont="1" applyFill="1"/>
    <xf numFmtId="171" fontId="0" fillId="5" borderId="5" xfId="0" applyNumberFormat="1" applyFill="1" applyBorder="1" applyAlignment="1">
      <alignment horizontal="center"/>
    </xf>
    <xf numFmtId="0" fontId="0" fillId="5" borderId="0" xfId="0" applyFill="1" applyAlignment="1">
      <alignment wrapText="1"/>
    </xf>
    <xf numFmtId="172" fontId="0" fillId="5" borderId="8" xfId="59" applyNumberFormat="1" applyFont="1" applyFill="1" applyBorder="1" applyAlignment="1">
      <alignment horizontal="right"/>
    </xf>
    <xf numFmtId="172" fontId="0" fillId="5" borderId="0" xfId="59" applyNumberFormat="1" applyFont="1" applyFill="1" applyBorder="1" applyAlignment="1">
      <alignment horizontal="right"/>
    </xf>
    <xf numFmtId="172" fontId="0" fillId="5" borderId="6" xfId="59" applyNumberFormat="1" applyFont="1" applyFill="1" applyBorder="1" applyAlignment="1">
      <alignment horizontal="right"/>
    </xf>
    <xf numFmtId="172" fontId="0" fillId="5" borderId="5" xfId="59" applyNumberFormat="1" applyFont="1" applyFill="1" applyBorder="1" applyAlignment="1">
      <alignment horizontal="right"/>
    </xf>
    <xf numFmtId="0" fontId="0" fillId="5" borderId="0" xfId="0" applyFill="1" applyAlignment="1">
      <alignment vertical="top"/>
    </xf>
    <xf numFmtId="4" fontId="0" fillId="5" borderId="8" xfId="0" applyNumberFormat="1" applyFill="1" applyBorder="1" applyAlignment="1">
      <alignment horizontal="center"/>
    </xf>
    <xf numFmtId="4" fontId="0" fillId="5" borderId="6" xfId="0" applyNumberFormat="1" applyFill="1" applyBorder="1" applyAlignment="1">
      <alignment horizontal="center"/>
    </xf>
    <xf numFmtId="0" fontId="10" fillId="2" borderId="6" xfId="0" applyFont="1" applyFill="1" applyBorder="1" applyAlignment="1">
      <alignment horizontal="left" wrapText="1"/>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xf>
    <xf numFmtId="0" fontId="2" fillId="2" borderId="10" xfId="0" applyFont="1" applyFill="1" applyBorder="1" applyAlignment="1">
      <alignment horizontal="center"/>
    </xf>
    <xf numFmtId="0" fontId="46" fillId="5" borderId="1" xfId="0" applyFont="1" applyFill="1" applyBorder="1" applyAlignment="1">
      <alignment horizontal="left" vertical="top" wrapText="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0" fillId="5" borderId="7" xfId="0" applyFill="1" applyBorder="1" applyAlignment="1">
      <alignment horizontal="left" vertical="top" wrapText="1"/>
    </xf>
    <xf numFmtId="0" fontId="0" fillId="5" borderId="0" xfId="0" applyFill="1" applyBorder="1" applyAlignment="1">
      <alignment horizontal="left" vertical="top" wrapText="1"/>
    </xf>
    <xf numFmtId="0" fontId="0" fillId="5" borderId="8" xfId="0" applyFill="1" applyBorder="1" applyAlignment="1">
      <alignment horizontal="left" vertical="top" wrapText="1"/>
    </xf>
    <xf numFmtId="0" fontId="0" fillId="5" borderId="4" xfId="0" applyFill="1" applyBorder="1" applyAlignment="1">
      <alignment horizontal="left" vertical="top" wrapText="1"/>
    </xf>
    <xf numFmtId="0" fontId="0" fillId="5" borderId="5" xfId="0" applyFill="1" applyBorder="1" applyAlignment="1">
      <alignment horizontal="left" vertical="top" wrapText="1"/>
    </xf>
    <xf numFmtId="0" fontId="0" fillId="5" borderId="6" xfId="0" applyFill="1" applyBorder="1" applyAlignment="1">
      <alignment horizontal="left" vertical="top" wrapText="1"/>
    </xf>
    <xf numFmtId="0" fontId="13" fillId="2" borderId="0" xfId="0" applyFont="1" applyFill="1" applyAlignment="1">
      <alignment horizontal="left" vertical="center" wrapText="1"/>
    </xf>
    <xf numFmtId="0" fontId="7" fillId="5" borderId="2" xfId="0" applyFont="1" applyFill="1" applyBorder="1" applyAlignment="1">
      <alignment horizontal="left" vertical="top" wrapText="1"/>
    </xf>
    <xf numFmtId="0" fontId="7" fillId="5" borderId="0" xfId="0" applyFont="1" applyFill="1" applyBorder="1" applyAlignment="1">
      <alignment horizontal="left" vertical="top" wrapText="1"/>
    </xf>
    <xf numFmtId="0" fontId="1" fillId="3" borderId="0" xfId="0" applyFont="1" applyFill="1" applyAlignment="1">
      <alignment horizontal="center" vertical="center"/>
    </xf>
    <xf numFmtId="0" fontId="9" fillId="4" borderId="9" xfId="0" applyFont="1" applyFill="1" applyBorder="1" applyAlignment="1">
      <alignment horizontal="center" vertical="top" wrapText="1"/>
    </xf>
    <xf numFmtId="0" fontId="9" fillId="4" borderId="10" xfId="0" applyFont="1" applyFill="1" applyBorder="1" applyAlignment="1">
      <alignment horizontal="center" vertical="top" wrapText="1"/>
    </xf>
    <xf numFmtId="0" fontId="27" fillId="0" borderId="17" xfId="4" applyFont="1" applyBorder="1" applyAlignment="1">
      <alignment horizontal="left" vertical="top" wrapText="1"/>
    </xf>
    <xf numFmtId="0" fontId="27" fillId="0" borderId="18" xfId="4" applyFont="1" applyBorder="1" applyAlignment="1">
      <alignment horizontal="left" vertical="top" wrapText="1"/>
    </xf>
    <xf numFmtId="0" fontId="11" fillId="2" borderId="9" xfId="2" applyFont="1" applyFill="1" applyBorder="1" applyAlignment="1">
      <alignment horizontal="center"/>
    </xf>
    <xf numFmtId="0" fontId="11" fillId="2" borderId="11" xfId="2" applyFont="1" applyFill="1" applyBorder="1" applyAlignment="1">
      <alignment horizontal="center"/>
    </xf>
    <xf numFmtId="0" fontId="11" fillId="2" borderId="10" xfId="2" applyFont="1" applyFill="1" applyBorder="1" applyAlignment="1">
      <alignment horizontal="center"/>
    </xf>
    <xf numFmtId="0" fontId="11" fillId="2" borderId="1" xfId="2" applyFont="1" applyFill="1" applyBorder="1" applyAlignment="1">
      <alignment horizontal="center" vertical="center" wrapText="1"/>
    </xf>
    <xf numFmtId="0" fontId="11" fillId="2" borderId="4" xfId="2" applyFont="1" applyFill="1" applyBorder="1" applyAlignment="1">
      <alignment horizontal="center" vertical="center" wrapText="1"/>
    </xf>
    <xf numFmtId="0" fontId="16" fillId="2" borderId="11" xfId="2" applyFont="1" applyFill="1" applyBorder="1" applyAlignment="1">
      <alignment horizontal="center"/>
    </xf>
    <xf numFmtId="0" fontId="16" fillId="2" borderId="10" xfId="2" applyFont="1" applyFill="1" applyBorder="1" applyAlignment="1">
      <alignment horizontal="center"/>
    </xf>
    <xf numFmtId="0" fontId="0" fillId="5" borderId="1" xfId="0" applyFill="1" applyBorder="1" applyAlignment="1">
      <alignment horizontal="left" vertical="top" wrapText="1"/>
    </xf>
    <xf numFmtId="0" fontId="16" fillId="2" borderId="9" xfId="2" applyFont="1" applyFill="1" applyBorder="1" applyAlignment="1">
      <alignment horizontal="center"/>
    </xf>
    <xf numFmtId="0" fontId="20" fillId="5" borderId="1" xfId="0" applyFont="1" applyFill="1" applyBorder="1" applyAlignment="1">
      <alignment horizontal="left" vertical="top" wrapText="1"/>
    </xf>
    <xf numFmtId="0" fontId="20" fillId="5" borderId="2" xfId="0" applyFont="1" applyFill="1" applyBorder="1" applyAlignment="1">
      <alignment horizontal="left" vertical="top" wrapText="1"/>
    </xf>
    <xf numFmtId="0" fontId="20" fillId="5" borderId="3" xfId="0" applyFont="1" applyFill="1" applyBorder="1" applyAlignment="1">
      <alignment horizontal="left" vertical="top" wrapText="1"/>
    </xf>
    <xf numFmtId="0" fontId="20" fillId="5" borderId="4" xfId="0" applyFont="1" applyFill="1" applyBorder="1" applyAlignment="1">
      <alignment horizontal="left" vertical="top" wrapText="1"/>
    </xf>
    <xf numFmtId="0" fontId="20" fillId="5" borderId="5" xfId="0" applyFont="1" applyFill="1" applyBorder="1" applyAlignment="1">
      <alignment horizontal="left" vertical="top" wrapText="1"/>
    </xf>
    <xf numFmtId="0" fontId="20" fillId="5" borderId="6" xfId="0" applyFont="1" applyFill="1" applyBorder="1" applyAlignment="1">
      <alignment horizontal="left" vertical="top" wrapText="1"/>
    </xf>
    <xf numFmtId="0" fontId="27" fillId="0" borderId="12" xfId="4" applyFont="1" applyBorder="1" applyAlignment="1">
      <alignment horizontal="left" vertical="top" wrapText="1"/>
    </xf>
    <xf numFmtId="0" fontId="27" fillId="0" borderId="25" xfId="4" applyFont="1" applyBorder="1" applyAlignment="1">
      <alignment horizontal="left" vertical="top" wrapText="1"/>
    </xf>
    <xf numFmtId="0" fontId="26" fillId="0" borderId="0" xfId="4" applyFont="1" applyBorder="1" applyAlignment="1">
      <alignment horizontal="center" vertical="center" wrapText="1"/>
    </xf>
    <xf numFmtId="0" fontId="27" fillId="0" borderId="12" xfId="4" applyFont="1" applyBorder="1" applyAlignment="1">
      <alignment horizontal="left" wrapText="1"/>
    </xf>
    <xf numFmtId="0" fontId="27" fillId="0" borderId="13" xfId="4" applyFont="1" applyBorder="1" applyAlignment="1">
      <alignment horizontal="left" wrapText="1"/>
    </xf>
    <xf numFmtId="0" fontId="27" fillId="0" borderId="17" xfId="4" applyFont="1" applyBorder="1" applyAlignment="1">
      <alignment horizontal="left" wrapText="1"/>
    </xf>
    <xf numFmtId="0" fontId="27" fillId="0" borderId="18" xfId="4" applyFont="1" applyBorder="1" applyAlignment="1">
      <alignment horizontal="left" wrapText="1"/>
    </xf>
    <xf numFmtId="0" fontId="27" fillId="0" borderId="14" xfId="4" applyFont="1" applyBorder="1" applyAlignment="1">
      <alignment horizontal="center" wrapText="1"/>
    </xf>
    <xf numFmtId="0" fontId="27" fillId="0" borderId="15" xfId="4" applyFont="1" applyBorder="1" applyAlignment="1">
      <alignment horizontal="center" wrapText="1"/>
    </xf>
    <xf numFmtId="0" fontId="27" fillId="0" borderId="16" xfId="4" applyFont="1" applyBorder="1" applyAlignment="1">
      <alignment horizontal="center" wrapText="1"/>
    </xf>
    <xf numFmtId="0" fontId="27" fillId="0" borderId="21" xfId="4" applyFont="1" applyBorder="1" applyAlignment="1">
      <alignment horizontal="center" wrapText="1"/>
    </xf>
    <xf numFmtId="0" fontId="2" fillId="2" borderId="7" xfId="0" applyFont="1" applyFill="1" applyBorder="1" applyAlignment="1">
      <alignment horizontal="center" vertical="center"/>
    </xf>
    <xf numFmtId="0" fontId="13" fillId="2" borderId="5" xfId="0" applyFont="1" applyFill="1" applyBorder="1" applyAlignment="1">
      <alignment horizontal="left" vertical="center" wrapText="1"/>
    </xf>
    <xf numFmtId="0" fontId="7" fillId="5" borderId="0" xfId="0" applyFont="1" applyFill="1" applyBorder="1" applyAlignment="1">
      <alignment horizontal="left" wrapText="1"/>
    </xf>
    <xf numFmtId="0" fontId="7" fillId="5" borderId="0" xfId="0" applyFont="1" applyFill="1" applyAlignment="1">
      <alignment horizontal="left" wrapText="1"/>
    </xf>
    <xf numFmtId="0" fontId="7" fillId="5" borderId="0" xfId="0" applyFont="1" applyFill="1" applyAlignment="1">
      <alignment horizontal="left" vertical="top" wrapText="1"/>
    </xf>
    <xf numFmtId="0" fontId="2" fillId="2" borderId="1" xfId="0" applyFont="1" applyFill="1" applyBorder="1" applyAlignment="1">
      <alignment horizontal="left" vertical="center"/>
    </xf>
    <xf numFmtId="0" fontId="2" fillId="2" borderId="4" xfId="0" applyFont="1" applyFill="1" applyBorder="1" applyAlignment="1">
      <alignment horizontal="left" vertical="center"/>
    </xf>
    <xf numFmtId="0" fontId="10" fillId="5" borderId="7" xfId="0" applyFont="1" applyFill="1" applyBorder="1" applyAlignment="1">
      <alignment horizontal="left" vertical="top" wrapText="1"/>
    </xf>
    <xf numFmtId="0" fontId="2" fillId="2" borderId="1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2" borderId="11" xfId="0" applyFill="1" applyBorder="1" applyAlignment="1">
      <alignment horizontal="center"/>
    </xf>
    <xf numFmtId="0" fontId="2" fillId="2" borderId="2" xfId="0" applyFont="1" applyFill="1" applyBorder="1" applyAlignment="1">
      <alignment horizontal="center"/>
    </xf>
    <xf numFmtId="0" fontId="0" fillId="2" borderId="10" xfId="0" applyFill="1" applyBorder="1" applyAlignment="1">
      <alignment horizont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7" fillId="5" borderId="2" xfId="0" applyFont="1" applyFill="1" applyBorder="1" applyAlignment="1">
      <alignment horizontal="left" wrapText="1"/>
    </xf>
    <xf numFmtId="0" fontId="10" fillId="5" borderId="1"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5" borderId="3"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8"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5" xfId="0" applyFont="1" applyFill="1" applyBorder="1" applyAlignment="1">
      <alignment horizontal="left" vertical="top" wrapText="1"/>
    </xf>
    <xf numFmtId="0" fontId="10" fillId="5" borderId="6" xfId="0" applyFont="1" applyFill="1" applyBorder="1" applyAlignment="1">
      <alignment horizontal="left" vertical="top" wrapText="1"/>
    </xf>
    <xf numFmtId="0" fontId="25" fillId="0" borderId="0" xfId="0" applyFont="1" applyAlignment="1">
      <alignment horizontal="left" wrapText="1"/>
    </xf>
    <xf numFmtId="0" fontId="0" fillId="5" borderId="1" xfId="0" applyFill="1" applyBorder="1" applyAlignment="1">
      <alignment horizontal="left" vertical="center"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0" fillId="5" borderId="7" xfId="0" applyFill="1" applyBorder="1" applyAlignment="1">
      <alignment horizontal="left" vertical="center" wrapText="1"/>
    </xf>
    <xf numFmtId="0" fontId="0" fillId="5" borderId="0" xfId="0" applyFill="1" applyBorder="1" applyAlignment="1">
      <alignment horizontal="left" vertical="center" wrapText="1"/>
    </xf>
    <xf numFmtId="0" fontId="0" fillId="5" borderId="8" xfId="0" applyFill="1" applyBorder="1" applyAlignment="1">
      <alignment horizontal="left" vertical="center" wrapText="1"/>
    </xf>
    <xf numFmtId="0" fontId="0" fillId="5" borderId="4" xfId="0" applyFill="1" applyBorder="1" applyAlignment="1">
      <alignment horizontal="left" vertical="center" wrapText="1"/>
    </xf>
    <xf numFmtId="0" fontId="0" fillId="5" borderId="5" xfId="0" applyFill="1" applyBorder="1" applyAlignment="1">
      <alignment horizontal="left" vertical="center" wrapText="1"/>
    </xf>
    <xf numFmtId="0" fontId="0" fillId="5" borderId="6" xfId="0" applyFill="1" applyBorder="1" applyAlignment="1">
      <alignment horizontal="left" vertical="center" wrapText="1"/>
    </xf>
    <xf numFmtId="0" fontId="0" fillId="2" borderId="5"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11" xfId="0" applyFont="1" applyFill="1" applyBorder="1" applyAlignment="1">
      <alignment horizontal="center" vertical="center"/>
    </xf>
    <xf numFmtId="0" fontId="0" fillId="2" borderId="10" xfId="0" applyFont="1" applyFill="1" applyBorder="1" applyAlignment="1">
      <alignment horizontal="center" vertical="center"/>
    </xf>
    <xf numFmtId="0" fontId="46" fillId="5" borderId="2" xfId="0" applyFont="1" applyFill="1" applyBorder="1" applyAlignment="1">
      <alignment horizontal="left" vertical="top" wrapText="1"/>
    </xf>
    <xf numFmtId="0" fontId="46" fillId="5" borderId="3" xfId="0" applyFont="1" applyFill="1" applyBorder="1" applyAlignment="1">
      <alignment horizontal="left" vertical="top" wrapText="1"/>
    </xf>
    <xf numFmtId="0" fontId="46" fillId="5" borderId="7" xfId="0" applyFont="1" applyFill="1" applyBorder="1" applyAlignment="1">
      <alignment horizontal="left" vertical="top" wrapText="1"/>
    </xf>
    <xf numFmtId="0" fontId="46" fillId="5" borderId="0" xfId="0" applyFont="1" applyFill="1" applyBorder="1" applyAlignment="1">
      <alignment horizontal="left" vertical="top" wrapText="1"/>
    </xf>
    <xf numFmtId="0" fontId="46" fillId="5" borderId="8" xfId="0" applyFont="1" applyFill="1" applyBorder="1" applyAlignment="1">
      <alignment horizontal="left" vertical="top" wrapText="1"/>
    </xf>
    <xf numFmtId="0" fontId="46" fillId="5" borderId="4" xfId="0" applyFont="1" applyFill="1" applyBorder="1" applyAlignment="1">
      <alignment horizontal="left" vertical="top" wrapText="1"/>
    </xf>
    <xf numFmtId="0" fontId="46" fillId="5" borderId="5" xfId="0" applyFont="1" applyFill="1" applyBorder="1" applyAlignment="1">
      <alignment horizontal="left" vertical="top" wrapText="1"/>
    </xf>
    <xf numFmtId="0" fontId="46" fillId="5" borderId="6" xfId="0" applyFont="1" applyFill="1" applyBorder="1" applyAlignment="1">
      <alignment horizontal="left" vertical="top" wrapText="1"/>
    </xf>
    <xf numFmtId="0" fontId="13" fillId="2" borderId="0" xfId="0" applyFont="1" applyFill="1" applyAlignment="1">
      <alignment horizontal="left" vertical="top" wrapText="1"/>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6" xfId="0" applyFont="1" applyFill="1" applyBorder="1" applyAlignment="1">
      <alignment horizontal="center" vertical="center"/>
    </xf>
    <xf numFmtId="0" fontId="9" fillId="4" borderId="7" xfId="0" applyFont="1" applyFill="1" applyBorder="1" applyAlignment="1">
      <alignment horizontal="left" vertical="top"/>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7" xfId="0" applyFont="1" applyFill="1" applyBorder="1" applyAlignment="1">
      <alignment horizontal="left" vertical="center"/>
    </xf>
    <xf numFmtId="0" fontId="0" fillId="2" borderId="9"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13" fillId="5" borderId="0" xfId="0" applyFont="1" applyFill="1" applyAlignment="1">
      <alignment horizontal="left" vertical="center" wrapText="1"/>
    </xf>
  </cellXfs>
  <cellStyles count="60">
    <cellStyle name="20% - Accent1" xfId="14" xr:uid="{00000000-0005-0000-0000-000000000000}"/>
    <cellStyle name="20% - Accent2" xfId="18" xr:uid="{00000000-0005-0000-0000-000001000000}"/>
    <cellStyle name="20% - Accent3" xfId="22" xr:uid="{00000000-0005-0000-0000-000002000000}"/>
    <cellStyle name="20% - Accent4" xfId="26" xr:uid="{00000000-0005-0000-0000-000003000000}"/>
    <cellStyle name="20% - Accent5" xfId="30" xr:uid="{00000000-0005-0000-0000-000004000000}"/>
    <cellStyle name="20% - Accent6" xfId="34" xr:uid="{00000000-0005-0000-0000-000005000000}"/>
    <cellStyle name="40% - Accent1" xfId="15" xr:uid="{00000000-0005-0000-0000-000006000000}"/>
    <cellStyle name="40% - Accent2" xfId="19" xr:uid="{00000000-0005-0000-0000-000007000000}"/>
    <cellStyle name="40% - Accent3" xfId="23" xr:uid="{00000000-0005-0000-0000-000008000000}"/>
    <cellStyle name="40% - Accent4" xfId="27" xr:uid="{00000000-0005-0000-0000-000009000000}"/>
    <cellStyle name="40% - Accent5" xfId="31" xr:uid="{00000000-0005-0000-0000-00000A000000}"/>
    <cellStyle name="40% - Accent6" xfId="35" xr:uid="{00000000-0005-0000-0000-00000B000000}"/>
    <cellStyle name="60% - Accent1" xfId="16" xr:uid="{00000000-0005-0000-0000-00000C000000}"/>
    <cellStyle name="60% - Accent2" xfId="20" xr:uid="{00000000-0005-0000-0000-00000D000000}"/>
    <cellStyle name="60% - Accent3" xfId="24" xr:uid="{00000000-0005-0000-0000-00000E000000}"/>
    <cellStyle name="60% - Accent4" xfId="28" xr:uid="{00000000-0005-0000-0000-00000F000000}"/>
    <cellStyle name="60% - Accent5" xfId="32" xr:uid="{00000000-0005-0000-0000-000010000000}"/>
    <cellStyle name="60% - Accent6" xfId="36" xr:uid="{00000000-0005-0000-0000-000011000000}"/>
    <cellStyle name="Accent1" xfId="13" xr:uid="{00000000-0005-0000-0000-000012000000}"/>
    <cellStyle name="Accent2" xfId="17" xr:uid="{00000000-0005-0000-0000-000013000000}"/>
    <cellStyle name="Accent3" xfId="21" xr:uid="{00000000-0005-0000-0000-000014000000}"/>
    <cellStyle name="Accent4" xfId="25" xr:uid="{00000000-0005-0000-0000-000015000000}"/>
    <cellStyle name="Accent5" xfId="29" xr:uid="{00000000-0005-0000-0000-000016000000}"/>
    <cellStyle name="Accent6" xfId="33" xr:uid="{00000000-0005-0000-0000-000017000000}"/>
    <cellStyle name="Bad" xfId="7" xr:uid="{00000000-0005-0000-0000-000018000000}"/>
    <cellStyle name="Calculation" xfId="10" xr:uid="{00000000-0005-0000-0000-000019000000}"/>
    <cellStyle name="Check Cell" xfId="44" builtinId="23" customBuiltin="1"/>
    <cellStyle name="Comma" xfId="59" builtinId="3"/>
    <cellStyle name="Explanatory Text" xfId="11" xr:uid="{00000000-0005-0000-0000-00001C000000}"/>
    <cellStyle name="Good" xfId="45" builtinId="26" customBuiltin="1"/>
    <cellStyle name="Heading 1" xfId="46" builtinId="16" customBuiltin="1"/>
    <cellStyle name="Heading 2" xfId="5" xr:uid="{00000000-0005-0000-0000-00001F000000}"/>
    <cellStyle name="Heading 3" xfId="6" xr:uid="{00000000-0005-0000-0000-000020000000}"/>
    <cellStyle name="Heading 4" xfId="47" builtinId="19" customBuiltin="1"/>
    <cellStyle name="Hyperlink" xfId="1" builtinId="8"/>
    <cellStyle name="Input" xfId="48" builtinId="20" customBuiltin="1"/>
    <cellStyle name="Linked Cell" xfId="49" builtinId="24" customBuiltin="1"/>
    <cellStyle name="Millares 2" xfId="41" xr:uid="{00000000-0005-0000-0000-000025000000}"/>
    <cellStyle name="Millares 2 2" xfId="53" xr:uid="{00000000-0005-0000-0000-000026000000}"/>
    <cellStyle name="Millares 2 3" xfId="57" xr:uid="{00000000-0005-0000-0000-000027000000}"/>
    <cellStyle name="Neutral" xfId="8" builtinId="28" customBuiltin="1"/>
    <cellStyle name="Normal" xfId="0" builtinId="0"/>
    <cellStyle name="Normal 2" xfId="3" xr:uid="{00000000-0005-0000-0000-00002A000000}"/>
    <cellStyle name="Normal 2 2" xfId="42" xr:uid="{00000000-0005-0000-0000-00002B000000}"/>
    <cellStyle name="Normal 2 3" xfId="39" xr:uid="{00000000-0005-0000-0000-00002C000000}"/>
    <cellStyle name="Normal 3" xfId="40" xr:uid="{00000000-0005-0000-0000-00002D000000}"/>
    <cellStyle name="Normal 4" xfId="43" xr:uid="{00000000-0005-0000-0000-00002E000000}"/>
    <cellStyle name="Normal 4 2" xfId="56" xr:uid="{00000000-0005-0000-0000-00002F000000}"/>
    <cellStyle name="Normal 5" xfId="58" xr:uid="{00000000-0005-0000-0000-000030000000}"/>
    <cellStyle name="Normal 6" xfId="54" xr:uid="{00000000-0005-0000-0000-000031000000}"/>
    <cellStyle name="Normal 7" xfId="38" xr:uid="{00000000-0005-0000-0000-000032000000}"/>
    <cellStyle name="Normal_Cuadros finales" xfId="2" xr:uid="{00000000-0005-0000-0000-000033000000}"/>
    <cellStyle name="Normal_Estructura por sexo y edad" xfId="4" xr:uid="{00000000-0005-0000-0000-000034000000}"/>
    <cellStyle name="Notas 2" xfId="55" xr:uid="{00000000-0005-0000-0000-000035000000}"/>
    <cellStyle name="Note" xfId="50" xr:uid="{00000000-0005-0000-0000-000036000000}"/>
    <cellStyle name="Output" xfId="9" xr:uid="{00000000-0005-0000-0000-000037000000}"/>
    <cellStyle name="Title" xfId="51" xr:uid="{00000000-0005-0000-0000-000038000000}"/>
    <cellStyle name="Título 4" xfId="37" xr:uid="{00000000-0005-0000-0000-000039000000}"/>
    <cellStyle name="Total" xfId="12" builtinId="25" customBuiltin="1"/>
    <cellStyle name="Warning Text" xfId="52" builtinId="11" customBuiltin="1"/>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F0066"/>
      <color rgb="FFFF7C80"/>
      <color rgb="FFFF66FF"/>
      <color rgb="FFEBDA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ustomXml" Target="../customXml/item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externalLink" Target="externalLinks/externalLink4.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externalLink" Target="externalLinks/externalLink2.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85"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externalLink" Target="externalLinks/externalLink3.xml"/><Relationship Id="rId81" Type="http://schemas.openxmlformats.org/officeDocument/2006/relationships/styles" Target="styles.xml"/><Relationship Id="rId86"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002762812543"/>
          <c:y val="0.18703538733261599"/>
          <c:w val="0.88896465314098505"/>
          <c:h val="0.56903506226340905"/>
        </c:manualLayout>
      </c:layout>
      <c:barChart>
        <c:barDir val="bar"/>
        <c:grouping val="clustered"/>
        <c:varyColors val="0"/>
        <c:ser>
          <c:idx val="2"/>
          <c:order val="0"/>
          <c:tx>
            <c:strRef>
              <c:f>'Estructura por sexo y edad'!$J$6</c:f>
              <c:strCache>
                <c:ptCount val="1"/>
                <c:pt idx="0">
                  <c:v>Hombres 1990 </c:v>
                </c:pt>
              </c:strCache>
            </c:strRef>
          </c:tx>
          <c:spPr>
            <a:solidFill>
              <a:schemeClr val="accent1">
                <a:lumMod val="60000"/>
                <a:lumOff val="40000"/>
              </a:schemeClr>
            </a:solidFill>
            <a:ln>
              <a:noFill/>
            </a:ln>
          </c:spPr>
          <c:invertIfNegative val="0"/>
          <c:val>
            <c:numRef>
              <c:f>'Estructura por sexo y edad'!$L$8:$L$23</c:f>
              <c:numCache>
                <c:formatCode>0.0;[Red]0.0</c:formatCode>
                <c:ptCount val="16"/>
                <c:pt idx="0">
                  <c:v>-6.9052095904845148</c:v>
                </c:pt>
                <c:pt idx="1">
                  <c:v>-6.1665988850361924</c:v>
                </c:pt>
                <c:pt idx="2">
                  <c:v>-5.3364169573794387</c:v>
                </c:pt>
                <c:pt idx="3">
                  <c:v>-4.6802005455981117</c:v>
                </c:pt>
                <c:pt idx="4">
                  <c:v>-4.8896853964037001</c:v>
                </c:pt>
                <c:pt idx="5">
                  <c:v>-4.8378258469842894</c:v>
                </c:pt>
                <c:pt idx="6">
                  <c:v>-4.1525931755341761</c:v>
                </c:pt>
                <c:pt idx="7">
                  <c:v>-3.2632563703729134</c:v>
                </c:pt>
                <c:pt idx="8">
                  <c:v>-2.3731603229222511</c:v>
                </c:pt>
                <c:pt idx="9">
                  <c:v>-1.8236339580686989</c:v>
                </c:pt>
                <c:pt idx="10">
                  <c:v>-1.5233041168097563</c:v>
                </c:pt>
                <c:pt idx="11">
                  <c:v>-1.2736784562689647</c:v>
                </c:pt>
                <c:pt idx="12">
                  <c:v>-1.0986235927609218</c:v>
                </c:pt>
                <c:pt idx="13">
                  <c:v>-0.80912120675950117</c:v>
                </c:pt>
                <c:pt idx="14">
                  <c:v>-0.58356022573923783</c:v>
                </c:pt>
                <c:pt idx="15">
                  <c:v>-0.88587069905748317</c:v>
                </c:pt>
              </c:numCache>
            </c:numRef>
          </c:val>
          <c:extLst>
            <c:ext xmlns:c16="http://schemas.microsoft.com/office/drawing/2014/chart" uri="{C3380CC4-5D6E-409C-BE32-E72D297353CC}">
              <c16:uniqueId val="{00000000-908F-41CA-AE4A-11FFD6220E18}"/>
            </c:ext>
          </c:extLst>
        </c:ser>
        <c:ser>
          <c:idx val="0"/>
          <c:order val="1"/>
          <c:tx>
            <c:strRef>
              <c:f>'Estructura por sexo y edad'!$D$6</c:f>
              <c:strCache>
                <c:ptCount val="1"/>
                <c:pt idx="0">
                  <c:v>Hombres 2016</c:v>
                </c:pt>
              </c:strCache>
            </c:strRef>
          </c:tx>
          <c:spPr>
            <a:noFill/>
            <a:ln w="38100">
              <a:solidFill>
                <a:schemeClr val="accent1">
                  <a:lumMod val="50000"/>
                </a:schemeClr>
              </a:solidFill>
            </a:ln>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edad'!$F$8:$F$23</c:f>
              <c:numCache>
                <c:formatCode>0.0;[Red]0.0</c:formatCode>
                <c:ptCount val="16"/>
                <c:pt idx="0">
                  <c:v>-3.8802160653627169</c:v>
                </c:pt>
                <c:pt idx="1">
                  <c:v>-3.8728137654967765</c:v>
                </c:pt>
                <c:pt idx="2">
                  <c:v>-3.8777009192756706</c:v>
                </c:pt>
                <c:pt idx="3">
                  <c:v>-4.2612709217212927</c:v>
                </c:pt>
                <c:pt idx="4">
                  <c:v>-4.6046599318006889</c:v>
                </c:pt>
                <c:pt idx="5">
                  <c:v>-4.7136700439148598</c:v>
                </c:pt>
                <c:pt idx="6">
                  <c:v>-4.4979604823518535</c:v>
                </c:pt>
                <c:pt idx="7">
                  <c:v>-3.7972366928323655</c:v>
                </c:pt>
                <c:pt idx="8">
                  <c:v>-3.1818233868507342</c:v>
                </c:pt>
                <c:pt idx="9">
                  <c:v>-2.9546218569875666</c:v>
                </c:pt>
                <c:pt idx="10">
                  <c:v>-2.8557336742480941</c:v>
                </c:pt>
                <c:pt idx="11">
                  <c:v>-2.4617350172952079</c:v>
                </c:pt>
                <c:pt idx="12">
                  <c:v>-1.9175228387533709</c:v>
                </c:pt>
                <c:pt idx="13">
                  <c:v>-1.3137241911249287</c:v>
                </c:pt>
                <c:pt idx="14">
                  <c:v>-0.91659693781986318</c:v>
                </c:pt>
                <c:pt idx="15">
                  <c:v>-1.3556432925756976</c:v>
                </c:pt>
              </c:numCache>
            </c:numRef>
          </c:val>
          <c:extLst>
            <c:ext xmlns:c16="http://schemas.microsoft.com/office/drawing/2014/chart" uri="{C3380CC4-5D6E-409C-BE32-E72D297353CC}">
              <c16:uniqueId val="{00000001-908F-41CA-AE4A-11FFD6220E18}"/>
            </c:ext>
          </c:extLst>
        </c:ser>
        <c:ser>
          <c:idx val="3"/>
          <c:order val="2"/>
          <c:tx>
            <c:strRef>
              <c:f>'Estructura por sexo y edad'!$K$6</c:f>
              <c:strCache>
                <c:ptCount val="1"/>
                <c:pt idx="0">
                  <c:v>Mujeres 1990</c:v>
                </c:pt>
              </c:strCache>
            </c:strRef>
          </c:tx>
          <c:spPr>
            <a:solidFill>
              <a:srgbClr val="FF7C80"/>
            </a:solidFill>
          </c:spPr>
          <c:invertIfNegative val="0"/>
          <c:val>
            <c:numRef>
              <c:f>'Estructura por sexo y edad'!$M$8:$M$23</c:f>
              <c:numCache>
                <c:formatCode>0.0;[Red]0.0</c:formatCode>
                <c:ptCount val="16"/>
                <c:pt idx="0">
                  <c:v>6.5264137091428616</c:v>
                </c:pt>
                <c:pt idx="1">
                  <c:v>5.8231242754187713</c:v>
                </c:pt>
                <c:pt idx="2">
                  <c:v>5.1144211140659213</c:v>
                </c:pt>
                <c:pt idx="3">
                  <c:v>4.5375290162596684</c:v>
                </c:pt>
                <c:pt idx="4">
                  <c:v>4.7558937007977988</c:v>
                </c:pt>
                <c:pt idx="5">
                  <c:v>4.6980922552004794</c:v>
                </c:pt>
                <c:pt idx="6">
                  <c:v>4.0560043521088449</c:v>
                </c:pt>
                <c:pt idx="7">
                  <c:v>3.234768279253275</c:v>
                </c:pt>
                <c:pt idx="8">
                  <c:v>2.3854072311556065</c:v>
                </c:pt>
                <c:pt idx="9">
                  <c:v>1.8617941357445988</c:v>
                </c:pt>
                <c:pt idx="10">
                  <c:v>1.5544660612094532</c:v>
                </c:pt>
                <c:pt idx="11">
                  <c:v>1.2972149672403459</c:v>
                </c:pt>
                <c:pt idx="12">
                  <c:v>1.1076354686307495</c:v>
                </c:pt>
                <c:pt idx="13">
                  <c:v>0.83486942353043703</c:v>
                </c:pt>
                <c:pt idx="14">
                  <c:v>0.621357287537599</c:v>
                </c:pt>
                <c:pt idx="15">
                  <c:v>0.98826937652343616</c:v>
                </c:pt>
              </c:numCache>
            </c:numRef>
          </c:val>
          <c:extLst>
            <c:ext xmlns:c16="http://schemas.microsoft.com/office/drawing/2014/chart" uri="{C3380CC4-5D6E-409C-BE32-E72D297353CC}">
              <c16:uniqueId val="{00000002-908F-41CA-AE4A-11FFD6220E18}"/>
            </c:ext>
          </c:extLst>
        </c:ser>
        <c:ser>
          <c:idx val="1"/>
          <c:order val="3"/>
          <c:tx>
            <c:strRef>
              <c:f>'Estructura por sexo y edad'!$E$6</c:f>
              <c:strCache>
                <c:ptCount val="1"/>
                <c:pt idx="0">
                  <c:v>Mujeres 2016</c:v>
                </c:pt>
              </c:strCache>
            </c:strRef>
          </c:tx>
          <c:spPr>
            <a:noFill/>
            <a:ln w="38100">
              <a:solidFill>
                <a:srgbClr val="FF0000"/>
              </a:solidFill>
            </a:ln>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edad'!$G$8:$G$23</c:f>
              <c:numCache>
                <c:formatCode>0.0;[Red]0.0</c:formatCode>
                <c:ptCount val="16"/>
                <c:pt idx="0">
                  <c:v>3.6982871650663793</c:v>
                </c:pt>
                <c:pt idx="1">
                  <c:v>3.6792906551894209</c:v>
                </c:pt>
                <c:pt idx="2">
                  <c:v>3.6707227998197278</c:v>
                </c:pt>
                <c:pt idx="3">
                  <c:v>4.0663164274619596</c:v>
                </c:pt>
                <c:pt idx="4">
                  <c:v>4.2899394974451841</c:v>
                </c:pt>
                <c:pt idx="5">
                  <c:v>4.4172099791181534</c:v>
                </c:pt>
                <c:pt idx="6">
                  <c:v>4.2765049366387666</c:v>
                </c:pt>
                <c:pt idx="7">
                  <c:v>3.7394496778568174</c:v>
                </c:pt>
                <c:pt idx="8">
                  <c:v>3.1843385329377805</c:v>
                </c:pt>
                <c:pt idx="9">
                  <c:v>3.0369059858841005</c:v>
                </c:pt>
                <c:pt idx="10">
                  <c:v>2.936157004007057</c:v>
                </c:pt>
                <c:pt idx="11">
                  <c:v>2.5354308424798768</c:v>
                </c:pt>
                <c:pt idx="12">
                  <c:v>1.9946539854227858</c:v>
                </c:pt>
                <c:pt idx="13">
                  <c:v>1.3734537986067319</c:v>
                </c:pt>
                <c:pt idx="14">
                  <c:v>0.98522157414609768</c:v>
                </c:pt>
                <c:pt idx="15">
                  <c:v>1.653187119507473</c:v>
                </c:pt>
              </c:numCache>
            </c:numRef>
          </c:val>
          <c:extLst>
            <c:ext xmlns:c16="http://schemas.microsoft.com/office/drawing/2014/chart" uri="{C3380CC4-5D6E-409C-BE32-E72D297353CC}">
              <c16:uniqueId val="{00000003-908F-41CA-AE4A-11FFD6220E18}"/>
            </c:ext>
          </c:extLst>
        </c:ser>
        <c:dLbls>
          <c:showLegendKey val="0"/>
          <c:showVal val="0"/>
          <c:showCatName val="0"/>
          <c:showSerName val="0"/>
          <c:showPercent val="0"/>
          <c:showBubbleSize val="0"/>
        </c:dLbls>
        <c:gapWidth val="0"/>
        <c:overlap val="99"/>
        <c:axId val="2130308088"/>
        <c:axId val="2130312744"/>
      </c:barChart>
      <c:catAx>
        <c:axId val="2130308088"/>
        <c:scaling>
          <c:orientation val="minMax"/>
        </c:scaling>
        <c:delete val="0"/>
        <c:axPos val="l"/>
        <c:title>
          <c:tx>
            <c:rich>
              <a:bodyPr rot="0" vert="horz"/>
              <a:lstStyle/>
              <a:p>
                <a:pPr>
                  <a:defRPr sz="900"/>
                </a:pPr>
                <a:r>
                  <a:rPr lang="es-CR" sz="800"/>
                  <a:t>Grupos de edades</a:t>
                </a:r>
              </a:p>
            </c:rich>
          </c:tx>
          <c:layout>
            <c:manualLayout>
              <c:xMode val="edge"/>
              <c:yMode val="edge"/>
              <c:x val="1.9293640926463199E-3"/>
              <c:y val="0.13518003279080701"/>
            </c:manualLayout>
          </c:layout>
          <c:overlay val="0"/>
        </c:title>
        <c:numFmt formatCode="General" sourceLinked="0"/>
        <c:majorTickMark val="none"/>
        <c:minorTickMark val="none"/>
        <c:tickLblPos val="low"/>
        <c:txPr>
          <a:bodyPr/>
          <a:lstStyle/>
          <a:p>
            <a:pPr>
              <a:defRPr sz="700"/>
            </a:pPr>
            <a:endParaRPr lang="es-CR"/>
          </a:p>
        </c:txPr>
        <c:crossAx val="2130312744"/>
        <c:crosses val="autoZero"/>
        <c:auto val="1"/>
        <c:lblAlgn val="ctr"/>
        <c:lblOffset val="100"/>
        <c:noMultiLvlLbl val="0"/>
      </c:catAx>
      <c:valAx>
        <c:axId val="2130312744"/>
        <c:scaling>
          <c:orientation val="minMax"/>
          <c:max val="10"/>
          <c:min val="-10"/>
        </c:scaling>
        <c:delete val="0"/>
        <c:axPos val="b"/>
        <c:majorGridlines>
          <c:spPr>
            <a:ln>
              <a:noFill/>
            </a:ln>
          </c:spPr>
        </c:majorGridlines>
        <c:title>
          <c:tx>
            <c:rich>
              <a:bodyPr/>
              <a:lstStyle/>
              <a:p>
                <a:pPr>
                  <a:defRPr sz="800"/>
                </a:pPr>
                <a:r>
                  <a:rPr lang="es-CR" sz="800"/>
                  <a:t>Porcentaje</a:t>
                </a:r>
              </a:p>
            </c:rich>
          </c:tx>
          <c:layout>
            <c:manualLayout>
              <c:xMode val="edge"/>
              <c:yMode val="edge"/>
              <c:x val="0.47250639284288498"/>
              <c:y val="0.81954484190704702"/>
            </c:manualLayout>
          </c:layout>
          <c:overlay val="0"/>
        </c:title>
        <c:numFmt formatCode="0;0" sourceLinked="0"/>
        <c:majorTickMark val="out"/>
        <c:minorTickMark val="none"/>
        <c:tickLblPos val="nextTo"/>
        <c:txPr>
          <a:bodyPr/>
          <a:lstStyle/>
          <a:p>
            <a:pPr>
              <a:defRPr sz="800"/>
            </a:pPr>
            <a:endParaRPr lang="es-CR"/>
          </a:p>
        </c:txPr>
        <c:crossAx val="2130308088"/>
        <c:crosses val="autoZero"/>
        <c:crossBetween val="between"/>
      </c:valAx>
    </c:plotArea>
    <c:legend>
      <c:legendPos val="b"/>
      <c:layout>
        <c:manualLayout>
          <c:xMode val="edge"/>
          <c:yMode val="edge"/>
          <c:x val="7.8929397036780896E-2"/>
          <c:y val="0.87921995008609199"/>
          <c:w val="0.87486070820094797"/>
          <c:h val="5.6004728631441202E-2"/>
        </c:manualLayout>
      </c:layout>
      <c:overlay val="0"/>
      <c:spPr>
        <a:noFill/>
      </c:spPr>
      <c:txPr>
        <a:bodyPr/>
        <a:lstStyle/>
        <a:p>
          <a:pPr>
            <a:defRPr sz="800" b="1"/>
          </a:pPr>
          <a:endParaRPr lang="es-CR"/>
        </a:p>
      </c:txPr>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002762812543"/>
          <c:y val="0.18703538733261599"/>
          <c:w val="0.88896465314098505"/>
          <c:h val="0.61162317521310505"/>
        </c:manualLayout>
      </c:layout>
      <c:barChart>
        <c:barDir val="bar"/>
        <c:grouping val="clustered"/>
        <c:varyColors val="0"/>
        <c:ser>
          <c:idx val="0"/>
          <c:order val="0"/>
          <c:tx>
            <c:strRef>
              <c:f>'Estructura por sexo y edad'!$D$6</c:f>
              <c:strCache>
                <c:ptCount val="1"/>
                <c:pt idx="0">
                  <c:v>Hombres 2016</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54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edad'!$T$8:$T$23</c:f>
              <c:numCache>
                <c:formatCode>0.0;[Red]0.0</c:formatCode>
                <c:ptCount val="16"/>
                <c:pt idx="0">
                  <c:v>-4.0203295804089167</c:v>
                </c:pt>
                <c:pt idx="1">
                  <c:v>-4.0447849600345167</c:v>
                </c:pt>
                <c:pt idx="2">
                  <c:v>-4.5488865828302778</c:v>
                </c:pt>
                <c:pt idx="3">
                  <c:v>-4.6942705601862702</c:v>
                </c:pt>
                <c:pt idx="4">
                  <c:v>-4.7255604280342336</c:v>
                </c:pt>
                <c:pt idx="5">
                  <c:v>-4.2784361203167487</c:v>
                </c:pt>
                <c:pt idx="6">
                  <c:v>-3.7352105394317423</c:v>
                </c:pt>
                <c:pt idx="7">
                  <c:v>-3.2247161130266275</c:v>
                </c:pt>
                <c:pt idx="8">
                  <c:v>-3.1695287829589707</c:v>
                </c:pt>
                <c:pt idx="9">
                  <c:v>-2.9885775709763926</c:v>
                </c:pt>
                <c:pt idx="10">
                  <c:v>-2.6107745009428802</c:v>
                </c:pt>
                <c:pt idx="11">
                  <c:v>-2.029773262366239</c:v>
                </c:pt>
                <c:pt idx="12">
                  <c:v>-1.5210688209717433</c:v>
                </c:pt>
                <c:pt idx="13">
                  <c:v>-1.1538894282090479</c:v>
                </c:pt>
                <c:pt idx="14">
                  <c:v>-0.86284251479410989</c:v>
                </c:pt>
                <c:pt idx="15">
                  <c:v>-1.3500671360611776</c:v>
                </c:pt>
              </c:numCache>
            </c:numRef>
          </c:val>
          <c:extLst>
            <c:ext xmlns:c16="http://schemas.microsoft.com/office/drawing/2014/chart" uri="{C3380CC4-5D6E-409C-BE32-E72D297353CC}">
              <c16:uniqueId val="{00000000-52DC-4FEA-AD92-4F329F177C2E}"/>
            </c:ext>
          </c:extLst>
        </c:ser>
        <c:ser>
          <c:idx val="1"/>
          <c:order val="1"/>
          <c:tx>
            <c:strRef>
              <c:f>'Estructura por sexo y edad'!$E$6</c:f>
              <c:strCache>
                <c:ptCount val="1"/>
                <c:pt idx="0">
                  <c:v>Mujeres 2016</c:v>
                </c:pt>
              </c:strCache>
            </c:strRef>
          </c:tx>
          <c:spPr>
            <a:gradFill flip="none" rotWithShape="1">
              <a:gsLst>
                <a:gs pos="0">
                  <a:srgbClr val="FF0000">
                    <a:shade val="30000"/>
                    <a:satMod val="115000"/>
                  </a:srgbClr>
                </a:gs>
                <a:gs pos="50000">
                  <a:srgbClr val="FF0000">
                    <a:shade val="67500"/>
                    <a:satMod val="115000"/>
                  </a:srgbClr>
                </a:gs>
                <a:gs pos="100000">
                  <a:srgbClr val="FF0000">
                    <a:shade val="100000"/>
                    <a:satMod val="115000"/>
                  </a:srgbClr>
                </a:gs>
              </a:gsLst>
              <a:lin ang="54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edad'!$U$8:$U$23</c:f>
              <c:numCache>
                <c:formatCode>0.0;[Red]0.0</c:formatCode>
                <c:ptCount val="16"/>
                <c:pt idx="0">
                  <c:v>3.8536750019527108</c:v>
                </c:pt>
                <c:pt idx="1">
                  <c:v>3.9068631279825334</c:v>
                </c:pt>
                <c:pt idx="2">
                  <c:v>4.4488333947042475</c:v>
                </c:pt>
                <c:pt idx="3">
                  <c:v>4.7246770588082141</c:v>
                </c:pt>
                <c:pt idx="4">
                  <c:v>4.8166869376657475</c:v>
                </c:pt>
                <c:pt idx="5">
                  <c:v>4.5186195635598105</c:v>
                </c:pt>
                <c:pt idx="6">
                  <c:v>4.003499071997382</c:v>
                </c:pt>
                <c:pt idx="7">
                  <c:v>3.4719432635192686</c:v>
                </c:pt>
                <c:pt idx="8">
                  <c:v>3.4072480909926095</c:v>
                </c:pt>
                <c:pt idx="9">
                  <c:v>3.2356187490003978</c:v>
                </c:pt>
                <c:pt idx="10">
                  <c:v>2.8581178842284189</c:v>
                </c:pt>
                <c:pt idx="11">
                  <c:v>2.2378532082110563</c:v>
                </c:pt>
                <c:pt idx="12">
                  <c:v>1.6782155569689463</c:v>
                </c:pt>
                <c:pt idx="13">
                  <c:v>1.2527802884061043</c:v>
                </c:pt>
                <c:pt idx="14">
                  <c:v>0.9516443685676772</c:v>
                </c:pt>
                <c:pt idx="15">
                  <c:v>1.6750075318849798</c:v>
                </c:pt>
              </c:numCache>
            </c:numRef>
          </c:val>
          <c:extLst>
            <c:ext xmlns:c16="http://schemas.microsoft.com/office/drawing/2014/chart" uri="{C3380CC4-5D6E-409C-BE32-E72D297353CC}">
              <c16:uniqueId val="{00000001-52DC-4FEA-AD92-4F329F177C2E}"/>
            </c:ext>
          </c:extLst>
        </c:ser>
        <c:dLbls>
          <c:showLegendKey val="0"/>
          <c:showVal val="0"/>
          <c:showCatName val="0"/>
          <c:showSerName val="0"/>
          <c:showPercent val="0"/>
          <c:showBubbleSize val="0"/>
        </c:dLbls>
        <c:gapWidth val="0"/>
        <c:overlap val="99"/>
        <c:axId val="2130377096"/>
        <c:axId val="2130382440"/>
      </c:barChart>
      <c:catAx>
        <c:axId val="2130377096"/>
        <c:scaling>
          <c:orientation val="minMax"/>
        </c:scaling>
        <c:delete val="0"/>
        <c:axPos val="l"/>
        <c:title>
          <c:tx>
            <c:rich>
              <a:bodyPr rot="0" vert="horz"/>
              <a:lstStyle/>
              <a:p>
                <a:pPr>
                  <a:defRPr sz="900"/>
                </a:pPr>
                <a:r>
                  <a:rPr lang="es-CR" sz="800"/>
                  <a:t>Grupos de edades</a:t>
                </a:r>
              </a:p>
            </c:rich>
          </c:tx>
          <c:layout>
            <c:manualLayout>
              <c:xMode val="edge"/>
              <c:yMode val="edge"/>
              <c:x val="1.9293640926463199E-3"/>
              <c:y val="0.13518003279080701"/>
            </c:manualLayout>
          </c:layout>
          <c:overlay val="0"/>
        </c:title>
        <c:numFmt formatCode="General" sourceLinked="0"/>
        <c:majorTickMark val="none"/>
        <c:minorTickMark val="none"/>
        <c:tickLblPos val="low"/>
        <c:txPr>
          <a:bodyPr/>
          <a:lstStyle/>
          <a:p>
            <a:pPr>
              <a:defRPr sz="700"/>
            </a:pPr>
            <a:endParaRPr lang="es-CR"/>
          </a:p>
        </c:txPr>
        <c:crossAx val="2130382440"/>
        <c:crosses val="autoZero"/>
        <c:auto val="1"/>
        <c:lblAlgn val="ctr"/>
        <c:lblOffset val="100"/>
        <c:noMultiLvlLbl val="0"/>
      </c:catAx>
      <c:valAx>
        <c:axId val="2130382440"/>
        <c:scaling>
          <c:orientation val="minMax"/>
          <c:max val="10"/>
          <c:min val="-10"/>
        </c:scaling>
        <c:delete val="0"/>
        <c:axPos val="b"/>
        <c:majorGridlines>
          <c:spPr>
            <a:ln>
              <a:noFill/>
            </a:ln>
          </c:spPr>
        </c:majorGridlines>
        <c:title>
          <c:tx>
            <c:rich>
              <a:bodyPr/>
              <a:lstStyle/>
              <a:p>
                <a:pPr>
                  <a:defRPr sz="800"/>
                </a:pPr>
                <a:r>
                  <a:rPr lang="es-CR" sz="800"/>
                  <a:t>Porcentaje</a:t>
                </a:r>
              </a:p>
            </c:rich>
          </c:tx>
          <c:overlay val="0"/>
        </c:title>
        <c:numFmt formatCode="0;0" sourceLinked="0"/>
        <c:majorTickMark val="out"/>
        <c:minorTickMark val="none"/>
        <c:tickLblPos val="nextTo"/>
        <c:txPr>
          <a:bodyPr/>
          <a:lstStyle/>
          <a:p>
            <a:pPr>
              <a:defRPr sz="800"/>
            </a:pPr>
            <a:endParaRPr lang="es-CR"/>
          </a:p>
        </c:txPr>
        <c:crossAx val="2130377096"/>
        <c:crosses val="autoZero"/>
        <c:crossBetween val="between"/>
      </c:valAx>
    </c:plotArea>
    <c:legend>
      <c:legendPos val="b"/>
      <c:layout>
        <c:manualLayout>
          <c:xMode val="edge"/>
          <c:yMode val="edge"/>
          <c:x val="0.222598080349445"/>
          <c:y val="0.89887602814656697"/>
          <c:w val="0.65254079736383297"/>
          <c:h val="3.5831498764198201E-2"/>
        </c:manualLayout>
      </c:layout>
      <c:overlay val="0"/>
      <c:spPr>
        <a:noFill/>
      </c:spPr>
      <c:txPr>
        <a:bodyPr/>
        <a:lstStyle/>
        <a:p>
          <a:pPr>
            <a:defRPr sz="800" b="1"/>
          </a:pPr>
          <a:endParaRPr lang="es-CR"/>
        </a:p>
      </c:txPr>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002762812543"/>
          <c:y val="0.217420738070392"/>
          <c:w val="0.88896465314098505"/>
          <c:h val="0.58123795971286696"/>
        </c:manualLayout>
      </c:layout>
      <c:barChart>
        <c:barDir val="bar"/>
        <c:grouping val="clustered"/>
        <c:varyColors val="0"/>
        <c:ser>
          <c:idx val="0"/>
          <c:order val="0"/>
          <c:tx>
            <c:strRef>
              <c:f>'Estructura por sexo y edad'!$D$6</c:f>
              <c:strCache>
                <c:ptCount val="1"/>
                <c:pt idx="0">
                  <c:v>Hombres 2016</c:v>
                </c:pt>
              </c:strCache>
            </c:strRef>
          </c:tx>
          <c:spPr>
            <a:gradFill flip="none" rotWithShape="1">
              <a:gsLst>
                <a:gs pos="0">
                  <a:srgbClr val="0070C0">
                    <a:shade val="30000"/>
                    <a:satMod val="115000"/>
                  </a:srgbClr>
                </a:gs>
                <a:gs pos="50000">
                  <a:srgbClr val="0070C0">
                    <a:shade val="67500"/>
                    <a:satMod val="115000"/>
                  </a:srgbClr>
                </a:gs>
                <a:gs pos="100000">
                  <a:srgbClr val="0070C0">
                    <a:shade val="100000"/>
                    <a:satMod val="115000"/>
                  </a:srgbClr>
                </a:gs>
              </a:gsLst>
              <a:lin ang="54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edad'!$Z$8:$Z$23</c:f>
              <c:numCache>
                <c:formatCode>0.0</c:formatCode>
                <c:ptCount val="16"/>
                <c:pt idx="0">
                  <c:v>-5.2880265406655278</c:v>
                </c:pt>
                <c:pt idx="1">
                  <c:v>-5.1932384494966177</c:v>
                </c:pt>
                <c:pt idx="2">
                  <c:v>-5.6499447069468181</c:v>
                </c:pt>
                <c:pt idx="3">
                  <c:v>-5.1659509687055678</c:v>
                </c:pt>
                <c:pt idx="4">
                  <c:v>-4.4306251705467554</c:v>
                </c:pt>
                <c:pt idx="5">
                  <c:v>-3.8073216619511983</c:v>
                </c:pt>
                <c:pt idx="6">
                  <c:v>-3.2802424277240805</c:v>
                </c:pt>
                <c:pt idx="7">
                  <c:v>-2.9973143374168809</c:v>
                </c:pt>
                <c:pt idx="8">
                  <c:v>-2.7775783078889544</c:v>
                </c:pt>
                <c:pt idx="9">
                  <c:v>-2.4285857904034236</c:v>
                </c:pt>
                <c:pt idx="10">
                  <c:v>-2.2864036536500594</c:v>
                </c:pt>
                <c:pt idx="11">
                  <c:v>-1.9489006017607606</c:v>
                </c:pt>
                <c:pt idx="12">
                  <c:v>-1.59990808427523</c:v>
                </c:pt>
                <c:pt idx="13">
                  <c:v>-1.2394261011934682</c:v>
                </c:pt>
                <c:pt idx="14">
                  <c:v>-0.88612503410935106</c:v>
                </c:pt>
                <c:pt idx="15">
                  <c:v>-1.5252265578997257</c:v>
                </c:pt>
              </c:numCache>
            </c:numRef>
          </c:val>
          <c:extLst>
            <c:ext xmlns:c16="http://schemas.microsoft.com/office/drawing/2014/chart" uri="{C3380CC4-5D6E-409C-BE32-E72D297353CC}">
              <c16:uniqueId val="{00000000-24FD-4075-B6AA-736758BA2B77}"/>
            </c:ext>
          </c:extLst>
        </c:ser>
        <c:ser>
          <c:idx val="1"/>
          <c:order val="1"/>
          <c:tx>
            <c:strRef>
              <c:f>'Estructura por sexo y edad'!$E$6</c:f>
              <c:strCache>
                <c:ptCount val="1"/>
                <c:pt idx="0">
                  <c:v>Mujeres 2016</c:v>
                </c:pt>
              </c:strCache>
            </c:strRef>
          </c:tx>
          <c:spPr>
            <a:gradFill flip="none" rotWithShape="1">
              <a:gsLst>
                <a:gs pos="0">
                  <a:srgbClr val="FF0000">
                    <a:shade val="30000"/>
                    <a:satMod val="115000"/>
                  </a:srgbClr>
                </a:gs>
                <a:gs pos="50000">
                  <a:srgbClr val="FF0000">
                    <a:shade val="67500"/>
                    <a:satMod val="115000"/>
                  </a:srgbClr>
                </a:gs>
                <a:gs pos="100000">
                  <a:srgbClr val="FF0000">
                    <a:shade val="100000"/>
                    <a:satMod val="115000"/>
                  </a:srgbClr>
                </a:gs>
              </a:gsLst>
              <a:lin ang="27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edad'!$AA$8:$AA$23</c:f>
              <c:numCache>
                <c:formatCode>0.0</c:formatCode>
                <c:ptCount val="16"/>
                <c:pt idx="0">
                  <c:v>5.1343549383159317</c:v>
                </c:pt>
                <c:pt idx="1">
                  <c:v>5.194674632696147</c:v>
                </c:pt>
                <c:pt idx="2">
                  <c:v>5.6786683709373964</c:v>
                </c:pt>
                <c:pt idx="3">
                  <c:v>4.9763747863677485</c:v>
                </c:pt>
                <c:pt idx="4">
                  <c:v>4.3602521937698375</c:v>
                </c:pt>
                <c:pt idx="5">
                  <c:v>3.9451952491059759</c:v>
                </c:pt>
                <c:pt idx="6">
                  <c:v>3.4899251748553044</c:v>
                </c:pt>
                <c:pt idx="7">
                  <c:v>2.8881644142526821</c:v>
                </c:pt>
                <c:pt idx="8">
                  <c:v>2.7747059414898962</c:v>
                </c:pt>
                <c:pt idx="9">
                  <c:v>2.3883726608166138</c:v>
                </c:pt>
                <c:pt idx="10">
                  <c:v>2.1700728144882162</c:v>
                </c:pt>
                <c:pt idx="11">
                  <c:v>1.8368783121975041</c:v>
                </c:pt>
                <c:pt idx="12">
                  <c:v>1.4045871691392955</c:v>
                </c:pt>
                <c:pt idx="13">
                  <c:v>1.0211262548650706</c:v>
                </c:pt>
                <c:pt idx="14">
                  <c:v>0.84160335492395411</c:v>
                </c:pt>
                <c:pt idx="15">
                  <c:v>1.3902253371440061</c:v>
                </c:pt>
              </c:numCache>
            </c:numRef>
          </c:val>
          <c:extLst>
            <c:ext xmlns:c16="http://schemas.microsoft.com/office/drawing/2014/chart" uri="{C3380CC4-5D6E-409C-BE32-E72D297353CC}">
              <c16:uniqueId val="{00000001-24FD-4075-B6AA-736758BA2B77}"/>
            </c:ext>
          </c:extLst>
        </c:ser>
        <c:dLbls>
          <c:showLegendKey val="0"/>
          <c:showVal val="0"/>
          <c:showCatName val="0"/>
          <c:showSerName val="0"/>
          <c:showPercent val="0"/>
          <c:showBubbleSize val="0"/>
        </c:dLbls>
        <c:gapWidth val="0"/>
        <c:overlap val="99"/>
        <c:axId val="2081019560"/>
        <c:axId val="2130286392"/>
      </c:barChart>
      <c:catAx>
        <c:axId val="2081019560"/>
        <c:scaling>
          <c:orientation val="minMax"/>
        </c:scaling>
        <c:delete val="0"/>
        <c:axPos val="l"/>
        <c:title>
          <c:tx>
            <c:rich>
              <a:bodyPr rot="0" vert="horz"/>
              <a:lstStyle/>
              <a:p>
                <a:pPr>
                  <a:defRPr sz="900"/>
                </a:pPr>
                <a:r>
                  <a:rPr lang="es-CR" sz="800"/>
                  <a:t>Grupos de edades</a:t>
                </a:r>
              </a:p>
            </c:rich>
          </c:tx>
          <c:layout>
            <c:manualLayout>
              <c:xMode val="edge"/>
              <c:yMode val="edge"/>
              <c:x val="1.9293305681543601E-3"/>
              <c:y val="0.17052145590234999"/>
            </c:manualLayout>
          </c:layout>
          <c:overlay val="0"/>
        </c:title>
        <c:numFmt formatCode="General" sourceLinked="0"/>
        <c:majorTickMark val="none"/>
        <c:minorTickMark val="none"/>
        <c:tickLblPos val="low"/>
        <c:txPr>
          <a:bodyPr/>
          <a:lstStyle/>
          <a:p>
            <a:pPr>
              <a:defRPr sz="700"/>
            </a:pPr>
            <a:endParaRPr lang="es-CR"/>
          </a:p>
        </c:txPr>
        <c:crossAx val="2130286392"/>
        <c:crosses val="autoZero"/>
        <c:auto val="1"/>
        <c:lblAlgn val="ctr"/>
        <c:lblOffset val="100"/>
        <c:noMultiLvlLbl val="0"/>
      </c:catAx>
      <c:valAx>
        <c:axId val="2130286392"/>
        <c:scaling>
          <c:orientation val="minMax"/>
          <c:max val="10"/>
          <c:min val="-10"/>
        </c:scaling>
        <c:delete val="0"/>
        <c:axPos val="b"/>
        <c:majorGridlines>
          <c:spPr>
            <a:ln>
              <a:noFill/>
            </a:ln>
          </c:spPr>
        </c:majorGridlines>
        <c:title>
          <c:tx>
            <c:rich>
              <a:bodyPr/>
              <a:lstStyle/>
              <a:p>
                <a:pPr>
                  <a:defRPr sz="800"/>
                </a:pPr>
                <a:r>
                  <a:rPr lang="es-CR" sz="800"/>
                  <a:t>Porcentaje</a:t>
                </a:r>
              </a:p>
            </c:rich>
          </c:tx>
          <c:overlay val="0"/>
        </c:title>
        <c:numFmt formatCode="0;0" sourceLinked="0"/>
        <c:majorTickMark val="out"/>
        <c:minorTickMark val="none"/>
        <c:tickLblPos val="nextTo"/>
        <c:txPr>
          <a:bodyPr/>
          <a:lstStyle/>
          <a:p>
            <a:pPr>
              <a:defRPr sz="800"/>
            </a:pPr>
            <a:endParaRPr lang="es-CR"/>
          </a:p>
        </c:txPr>
        <c:crossAx val="2081019560"/>
        <c:crosses val="autoZero"/>
        <c:crossBetween val="between"/>
      </c:valAx>
    </c:plotArea>
    <c:legend>
      <c:legendPos val="b"/>
      <c:layout>
        <c:manualLayout>
          <c:xMode val="edge"/>
          <c:yMode val="edge"/>
          <c:x val="0.222598080349445"/>
          <c:y val="0.89887602814656697"/>
          <c:w val="0.65254079736383297"/>
          <c:h val="3.5831498764198201E-2"/>
        </c:manualLayout>
      </c:layout>
      <c:overlay val="0"/>
      <c:spPr>
        <a:noFill/>
      </c:spPr>
      <c:txPr>
        <a:bodyPr/>
        <a:lstStyle/>
        <a:p>
          <a:pPr>
            <a:defRPr sz="800" b="1"/>
          </a:pPr>
          <a:endParaRPr lang="es-CR"/>
        </a:p>
      </c:txPr>
    </c:legend>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002762812543"/>
          <c:y val="0.217420738070392"/>
          <c:w val="0.88896465314098505"/>
          <c:h val="0.58123795971286696"/>
        </c:manualLayout>
      </c:layout>
      <c:barChart>
        <c:barDir val="bar"/>
        <c:grouping val="clustered"/>
        <c:varyColors val="0"/>
        <c:ser>
          <c:idx val="0"/>
          <c:order val="0"/>
          <c:tx>
            <c:strRef>
              <c:f>'Estructura por sexo y edad'!$D$6</c:f>
              <c:strCache>
                <c:ptCount val="1"/>
                <c:pt idx="0">
                  <c:v>Hombres 2016</c:v>
                </c:pt>
              </c:strCache>
            </c:strRef>
          </c:tx>
          <c:spPr>
            <a:gradFill flip="none" rotWithShape="1">
              <a:gsLst>
                <a:gs pos="0">
                  <a:srgbClr val="0070C0">
                    <a:shade val="30000"/>
                    <a:satMod val="115000"/>
                  </a:srgbClr>
                </a:gs>
                <a:gs pos="50000">
                  <a:srgbClr val="0070C0">
                    <a:shade val="67500"/>
                    <a:satMod val="115000"/>
                  </a:srgbClr>
                </a:gs>
                <a:gs pos="100000">
                  <a:srgbClr val="0070C0">
                    <a:shade val="100000"/>
                    <a:satMod val="115000"/>
                  </a:srgbClr>
                </a:gs>
              </a:gsLst>
              <a:lin ang="54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edad'!$AG$8:$AG$23</c:f>
              <c:numCache>
                <c:formatCode>0.0</c:formatCode>
                <c:ptCount val="16"/>
                <c:pt idx="0">
                  <c:v>-3.6539019307074274</c:v>
                </c:pt>
                <c:pt idx="1">
                  <c:v>-4.3054446726887274</c:v>
                </c:pt>
                <c:pt idx="2">
                  <c:v>-5.0066230710118793</c:v>
                </c:pt>
                <c:pt idx="3">
                  <c:v>-5.0063240610339168</c:v>
                </c:pt>
                <c:pt idx="4">
                  <c:v>-5.0897478448855837</c:v>
                </c:pt>
                <c:pt idx="5">
                  <c:v>-5.0679201164942871</c:v>
                </c:pt>
                <c:pt idx="6">
                  <c:v>-4.5153496772187287</c:v>
                </c:pt>
                <c:pt idx="7">
                  <c:v>-3.8428762367800213</c:v>
                </c:pt>
                <c:pt idx="8">
                  <c:v>-3.6072563741452055</c:v>
                </c:pt>
                <c:pt idx="9">
                  <c:v>-3.0959493118285359</c:v>
                </c:pt>
                <c:pt idx="10">
                  <c:v>-2.5903234390931624</c:v>
                </c:pt>
                <c:pt idx="11">
                  <c:v>-1.9229331682798254</c:v>
                </c:pt>
                <c:pt idx="12">
                  <c:v>-1.367970649180563</c:v>
                </c:pt>
                <c:pt idx="13">
                  <c:v>-0.96580222882037581</c:v>
                </c:pt>
                <c:pt idx="14">
                  <c:v>-0.69938433845537429</c:v>
                </c:pt>
                <c:pt idx="15">
                  <c:v>-1.0013844161979686</c:v>
                </c:pt>
              </c:numCache>
            </c:numRef>
          </c:val>
          <c:extLst>
            <c:ext xmlns:c16="http://schemas.microsoft.com/office/drawing/2014/chart" uri="{C3380CC4-5D6E-409C-BE32-E72D297353CC}">
              <c16:uniqueId val="{00000000-4FEB-4C49-901F-4C6D5E973E29}"/>
            </c:ext>
          </c:extLst>
        </c:ser>
        <c:ser>
          <c:idx val="1"/>
          <c:order val="1"/>
          <c:tx>
            <c:strRef>
              <c:f>'Estructura por sexo y edad'!$E$6</c:f>
              <c:strCache>
                <c:ptCount val="1"/>
                <c:pt idx="0">
                  <c:v>Mujeres 2016</c:v>
                </c:pt>
              </c:strCache>
            </c:strRef>
          </c:tx>
          <c:spPr>
            <a:gradFill flip="none" rotWithShape="1">
              <a:gsLst>
                <a:gs pos="0">
                  <a:srgbClr val="FF0000">
                    <a:shade val="30000"/>
                    <a:satMod val="115000"/>
                  </a:srgbClr>
                </a:gs>
                <a:gs pos="50000">
                  <a:srgbClr val="FF0000">
                    <a:shade val="67500"/>
                    <a:satMod val="115000"/>
                  </a:srgbClr>
                </a:gs>
                <a:gs pos="100000">
                  <a:srgbClr val="FF0000">
                    <a:shade val="100000"/>
                    <a:satMod val="115000"/>
                  </a:srgbClr>
                </a:gs>
              </a:gsLst>
              <a:lin ang="27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edad'!$AH$8:$AH$23</c:f>
              <c:numCache>
                <c:formatCode>0.0</c:formatCode>
                <c:ptCount val="16"/>
                <c:pt idx="0">
                  <c:v>3.3166186755652034</c:v>
                </c:pt>
                <c:pt idx="1">
                  <c:v>3.9959693454970595</c:v>
                </c:pt>
                <c:pt idx="2">
                  <c:v>4.7473814201179891</c:v>
                </c:pt>
                <c:pt idx="3">
                  <c:v>4.8445596629559526</c:v>
                </c:pt>
                <c:pt idx="4">
                  <c:v>4.9803101929511389</c:v>
                </c:pt>
                <c:pt idx="5">
                  <c:v>4.8765537305979896</c:v>
                </c:pt>
                <c:pt idx="6">
                  <c:v>4.2315892081318749</c:v>
                </c:pt>
                <c:pt idx="7">
                  <c:v>3.618917763285761</c:v>
                </c:pt>
                <c:pt idx="8">
                  <c:v>3.1521631876855727</c:v>
                </c:pt>
                <c:pt idx="9">
                  <c:v>2.7801947750996447</c:v>
                </c:pt>
                <c:pt idx="10">
                  <c:v>2.3475273369872354</c:v>
                </c:pt>
                <c:pt idx="11">
                  <c:v>1.7527964908188987</c:v>
                </c:pt>
                <c:pt idx="12">
                  <c:v>1.2232498198464883</c:v>
                </c:pt>
                <c:pt idx="13">
                  <c:v>0.8258655591337084</c:v>
                </c:pt>
                <c:pt idx="14">
                  <c:v>0.60041203574963298</c:v>
                </c:pt>
                <c:pt idx="15">
                  <c:v>0.96669925875426455</c:v>
                </c:pt>
              </c:numCache>
            </c:numRef>
          </c:val>
          <c:extLst>
            <c:ext xmlns:c16="http://schemas.microsoft.com/office/drawing/2014/chart" uri="{C3380CC4-5D6E-409C-BE32-E72D297353CC}">
              <c16:uniqueId val="{00000001-4FEB-4C49-901F-4C6D5E973E29}"/>
            </c:ext>
          </c:extLst>
        </c:ser>
        <c:dLbls>
          <c:showLegendKey val="0"/>
          <c:showVal val="0"/>
          <c:showCatName val="0"/>
          <c:showSerName val="0"/>
          <c:showPercent val="0"/>
          <c:showBubbleSize val="0"/>
        </c:dLbls>
        <c:gapWidth val="0"/>
        <c:overlap val="99"/>
        <c:axId val="2128869416"/>
        <c:axId val="2128864024"/>
      </c:barChart>
      <c:catAx>
        <c:axId val="2128869416"/>
        <c:scaling>
          <c:orientation val="minMax"/>
        </c:scaling>
        <c:delete val="0"/>
        <c:axPos val="l"/>
        <c:title>
          <c:tx>
            <c:rich>
              <a:bodyPr rot="0" vert="horz"/>
              <a:lstStyle/>
              <a:p>
                <a:pPr>
                  <a:defRPr sz="900"/>
                </a:pPr>
                <a:r>
                  <a:rPr lang="es-CR" sz="800"/>
                  <a:t>Grupos de edades</a:t>
                </a:r>
              </a:p>
            </c:rich>
          </c:tx>
          <c:layout>
            <c:manualLayout>
              <c:xMode val="edge"/>
              <c:yMode val="edge"/>
              <c:x val="1.9293305681543601E-3"/>
              <c:y val="0.16730860449672699"/>
            </c:manualLayout>
          </c:layout>
          <c:overlay val="0"/>
        </c:title>
        <c:numFmt formatCode="General" sourceLinked="0"/>
        <c:majorTickMark val="none"/>
        <c:minorTickMark val="none"/>
        <c:tickLblPos val="low"/>
        <c:txPr>
          <a:bodyPr/>
          <a:lstStyle/>
          <a:p>
            <a:pPr>
              <a:defRPr sz="700"/>
            </a:pPr>
            <a:endParaRPr lang="es-CR"/>
          </a:p>
        </c:txPr>
        <c:crossAx val="2128864024"/>
        <c:crosses val="autoZero"/>
        <c:auto val="1"/>
        <c:lblAlgn val="ctr"/>
        <c:lblOffset val="100"/>
        <c:noMultiLvlLbl val="0"/>
      </c:catAx>
      <c:valAx>
        <c:axId val="2128864024"/>
        <c:scaling>
          <c:orientation val="minMax"/>
          <c:max val="10"/>
          <c:min val="-10"/>
        </c:scaling>
        <c:delete val="0"/>
        <c:axPos val="b"/>
        <c:majorGridlines>
          <c:spPr>
            <a:ln>
              <a:noFill/>
            </a:ln>
          </c:spPr>
        </c:majorGridlines>
        <c:title>
          <c:tx>
            <c:rich>
              <a:bodyPr/>
              <a:lstStyle/>
              <a:p>
                <a:pPr>
                  <a:defRPr sz="800"/>
                </a:pPr>
                <a:r>
                  <a:rPr lang="es-CR" sz="800"/>
                  <a:t>Porcentaje</a:t>
                </a:r>
              </a:p>
            </c:rich>
          </c:tx>
          <c:overlay val="0"/>
        </c:title>
        <c:numFmt formatCode="0;0" sourceLinked="0"/>
        <c:majorTickMark val="out"/>
        <c:minorTickMark val="none"/>
        <c:tickLblPos val="nextTo"/>
        <c:txPr>
          <a:bodyPr/>
          <a:lstStyle/>
          <a:p>
            <a:pPr>
              <a:defRPr sz="800"/>
            </a:pPr>
            <a:endParaRPr lang="es-CR"/>
          </a:p>
        </c:txPr>
        <c:crossAx val="2128869416"/>
        <c:crosses val="autoZero"/>
        <c:crossBetween val="between"/>
      </c:valAx>
    </c:plotArea>
    <c:legend>
      <c:legendPos val="b"/>
      <c:layout>
        <c:manualLayout>
          <c:xMode val="edge"/>
          <c:yMode val="edge"/>
          <c:x val="0.222598080349445"/>
          <c:y val="0.89887602814656697"/>
          <c:w val="0.65254079736383297"/>
          <c:h val="3.5831498764198201E-2"/>
        </c:manualLayout>
      </c:layout>
      <c:overlay val="0"/>
      <c:spPr>
        <a:noFill/>
      </c:spPr>
      <c:txPr>
        <a:bodyPr/>
        <a:lstStyle/>
        <a:p>
          <a:pPr>
            <a:defRPr sz="800" b="1"/>
          </a:pPr>
          <a:endParaRPr lang="es-CR"/>
        </a:p>
      </c:txPr>
    </c:legend>
    <c:plotVisOnly val="1"/>
    <c:dispBlanksAs val="gap"/>
    <c:showDLblsOverMax val="0"/>
  </c:chart>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002762812543"/>
          <c:y val="0.217420738070392"/>
          <c:w val="0.88896465314098505"/>
          <c:h val="0.58123795971286696"/>
        </c:manualLayout>
      </c:layout>
      <c:barChart>
        <c:barDir val="bar"/>
        <c:grouping val="clustered"/>
        <c:varyColors val="0"/>
        <c:ser>
          <c:idx val="0"/>
          <c:order val="0"/>
          <c:tx>
            <c:strRef>
              <c:f>'Estructura por sexo y edad'!$D$6</c:f>
              <c:strCache>
                <c:ptCount val="1"/>
                <c:pt idx="0">
                  <c:v>Hombres 2016</c:v>
                </c:pt>
              </c:strCache>
            </c:strRef>
          </c:tx>
          <c:spPr>
            <a:gradFill flip="none" rotWithShape="1">
              <a:gsLst>
                <a:gs pos="0">
                  <a:srgbClr val="0070C0">
                    <a:shade val="30000"/>
                    <a:satMod val="115000"/>
                  </a:srgbClr>
                </a:gs>
                <a:gs pos="50000">
                  <a:srgbClr val="0070C0">
                    <a:shade val="67500"/>
                    <a:satMod val="115000"/>
                  </a:srgbClr>
                </a:gs>
                <a:gs pos="100000">
                  <a:srgbClr val="0070C0">
                    <a:shade val="100000"/>
                    <a:satMod val="115000"/>
                  </a:srgbClr>
                </a:gs>
              </a:gsLst>
              <a:lin ang="27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edad'!$AM$8:$AM$23</c:f>
              <c:numCache>
                <c:formatCode>0.0</c:formatCode>
                <c:ptCount val="16"/>
                <c:pt idx="0">
                  <c:v>-3.9413300240552527</c:v>
                </c:pt>
                <c:pt idx="1">
                  <c:v>-4.0003800432697307</c:v>
                </c:pt>
                <c:pt idx="2">
                  <c:v>-4.5019203862428583</c:v>
                </c:pt>
                <c:pt idx="3">
                  <c:v>-4.6805831859515621</c:v>
                </c:pt>
                <c:pt idx="4">
                  <c:v>-4.7138369720530191</c:v>
                </c:pt>
                <c:pt idx="5">
                  <c:v>-4.224478183605485</c:v>
                </c:pt>
                <c:pt idx="6">
                  <c:v>-3.6815895575149837</c:v>
                </c:pt>
                <c:pt idx="7">
                  <c:v>-3.1775810564353644</c:v>
                </c:pt>
                <c:pt idx="8">
                  <c:v>-3.1416202582171087</c:v>
                </c:pt>
                <c:pt idx="9">
                  <c:v>-2.9946188845411563</c:v>
                </c:pt>
                <c:pt idx="10">
                  <c:v>-2.6180522676268954</c:v>
                </c:pt>
                <c:pt idx="11">
                  <c:v>-2.0363631345289481</c:v>
                </c:pt>
                <c:pt idx="12">
                  <c:v>-1.5306295767082307</c:v>
                </c:pt>
                <c:pt idx="13">
                  <c:v>-1.1642009855647253</c:v>
                </c:pt>
                <c:pt idx="14">
                  <c:v>-0.87290525032961852</c:v>
                </c:pt>
                <c:pt idx="15">
                  <c:v>-1.3680761530279257</c:v>
                </c:pt>
              </c:numCache>
            </c:numRef>
          </c:val>
          <c:extLst>
            <c:ext xmlns:c16="http://schemas.microsoft.com/office/drawing/2014/chart" uri="{C3380CC4-5D6E-409C-BE32-E72D297353CC}">
              <c16:uniqueId val="{00000000-8344-41C8-B0D7-5ABFDB2FF51F}"/>
            </c:ext>
          </c:extLst>
        </c:ser>
        <c:ser>
          <c:idx val="1"/>
          <c:order val="1"/>
          <c:tx>
            <c:strRef>
              <c:f>'Estructura por sexo y edad'!$E$6</c:f>
              <c:strCache>
                <c:ptCount val="1"/>
                <c:pt idx="0">
                  <c:v>Mujeres 2016</c:v>
                </c:pt>
              </c:strCache>
            </c:strRef>
          </c:tx>
          <c:spPr>
            <a:gradFill flip="none" rotWithShape="1">
              <a:gsLst>
                <a:gs pos="0">
                  <a:srgbClr val="FF0000">
                    <a:shade val="30000"/>
                    <a:satMod val="115000"/>
                  </a:srgbClr>
                </a:gs>
                <a:gs pos="50000">
                  <a:srgbClr val="FF0000">
                    <a:shade val="67500"/>
                    <a:satMod val="115000"/>
                  </a:srgbClr>
                </a:gs>
                <a:gs pos="100000">
                  <a:srgbClr val="FF0000">
                    <a:shade val="100000"/>
                    <a:satMod val="115000"/>
                  </a:srgbClr>
                </a:gs>
              </a:gsLst>
              <a:lin ang="5400000" scaled="1"/>
              <a:tileRect/>
            </a:gradFill>
          </c:spPr>
          <c:invertIfNegative val="0"/>
          <c:cat>
            <c:strRef>
              <c:f>'Estructura por sexo y edad'!$B$8:$B$23</c:f>
              <c:strCache>
                <c:ptCount val="16"/>
                <c:pt idx="0">
                  <c:v>0 a  4 </c:v>
                </c:pt>
                <c:pt idx="1">
                  <c:v>5 a  9 </c:v>
                </c:pt>
                <c:pt idx="2">
                  <c:v>10 a 14 </c:v>
                </c:pt>
                <c:pt idx="3">
                  <c:v>15 a 19 </c:v>
                </c:pt>
                <c:pt idx="4">
                  <c:v>20 a 24 </c:v>
                </c:pt>
                <c:pt idx="5">
                  <c:v>25 a 29 </c:v>
                </c:pt>
                <c:pt idx="6">
                  <c:v>30 a 34 </c:v>
                </c:pt>
                <c:pt idx="7">
                  <c:v>35 a 39 </c:v>
                </c:pt>
                <c:pt idx="8">
                  <c:v>40 a 44 </c:v>
                </c:pt>
                <c:pt idx="9">
                  <c:v>45 a 49 </c:v>
                </c:pt>
                <c:pt idx="10">
                  <c:v>50 a 54 </c:v>
                </c:pt>
                <c:pt idx="11">
                  <c:v>55 a 59 </c:v>
                </c:pt>
                <c:pt idx="12">
                  <c:v>60 a 64 </c:v>
                </c:pt>
                <c:pt idx="13">
                  <c:v>65 a 69 </c:v>
                </c:pt>
                <c:pt idx="14">
                  <c:v>70 a 74 </c:v>
                </c:pt>
                <c:pt idx="15">
                  <c:v>75 y más</c:v>
                </c:pt>
              </c:strCache>
            </c:strRef>
          </c:cat>
          <c:val>
            <c:numRef>
              <c:f>'Estructura por sexo y edad'!$AN$8:$AN$23</c:f>
              <c:numCache>
                <c:formatCode>0.0</c:formatCode>
                <c:ptCount val="16"/>
                <c:pt idx="0">
                  <c:v>3.8011757986747314</c:v>
                </c:pt>
                <c:pt idx="1">
                  <c:v>3.874530519173077</c:v>
                </c:pt>
                <c:pt idx="2">
                  <c:v>4.4158798638638297</c:v>
                </c:pt>
                <c:pt idx="3">
                  <c:v>4.7305567527744223</c:v>
                </c:pt>
                <c:pt idx="4">
                  <c:v>4.8282745823239539</c:v>
                </c:pt>
                <c:pt idx="5">
                  <c:v>4.5137303900857537</c:v>
                </c:pt>
                <c:pt idx="6">
                  <c:v>4.0069352588858997</c:v>
                </c:pt>
                <c:pt idx="7">
                  <c:v>3.483791897647341</c:v>
                </c:pt>
                <c:pt idx="8">
                  <c:v>3.4523693256248955</c:v>
                </c:pt>
                <c:pt idx="9">
                  <c:v>3.3012543551047879</c:v>
                </c:pt>
                <c:pt idx="10">
                  <c:v>2.9212641640428112</c:v>
                </c:pt>
                <c:pt idx="11">
                  <c:v>2.2877437107085155</c:v>
                </c:pt>
                <c:pt idx="12">
                  <c:v>1.7203062002254781</c:v>
                </c:pt>
                <c:pt idx="13">
                  <c:v>1.2932883084677462</c:v>
                </c:pt>
                <c:pt idx="14">
                  <c:v>0.98383966844940218</c:v>
                </c:pt>
                <c:pt idx="15">
                  <c:v>1.7368932842744889</c:v>
                </c:pt>
              </c:numCache>
            </c:numRef>
          </c:val>
          <c:extLst>
            <c:ext xmlns:c16="http://schemas.microsoft.com/office/drawing/2014/chart" uri="{C3380CC4-5D6E-409C-BE32-E72D297353CC}">
              <c16:uniqueId val="{00000001-8344-41C8-B0D7-5ABFDB2FF51F}"/>
            </c:ext>
          </c:extLst>
        </c:ser>
        <c:dLbls>
          <c:showLegendKey val="0"/>
          <c:showVal val="0"/>
          <c:showCatName val="0"/>
          <c:showSerName val="0"/>
          <c:showPercent val="0"/>
          <c:showBubbleSize val="0"/>
        </c:dLbls>
        <c:gapWidth val="0"/>
        <c:overlap val="99"/>
        <c:axId val="2130442152"/>
        <c:axId val="2130447496"/>
      </c:barChart>
      <c:catAx>
        <c:axId val="2130442152"/>
        <c:scaling>
          <c:orientation val="minMax"/>
        </c:scaling>
        <c:delete val="0"/>
        <c:axPos val="l"/>
        <c:title>
          <c:tx>
            <c:rich>
              <a:bodyPr rot="0" vert="horz"/>
              <a:lstStyle/>
              <a:p>
                <a:pPr>
                  <a:defRPr sz="900"/>
                </a:pPr>
                <a:r>
                  <a:rPr lang="es-CR" sz="800"/>
                  <a:t>Grupos de edades</a:t>
                </a:r>
              </a:p>
            </c:rich>
          </c:tx>
          <c:layout>
            <c:manualLayout>
              <c:xMode val="edge"/>
              <c:yMode val="edge"/>
              <c:x val="1.9293305681543601E-3"/>
              <c:y val="0.16730860449672699"/>
            </c:manualLayout>
          </c:layout>
          <c:overlay val="0"/>
        </c:title>
        <c:numFmt formatCode="General" sourceLinked="0"/>
        <c:majorTickMark val="none"/>
        <c:minorTickMark val="none"/>
        <c:tickLblPos val="low"/>
        <c:txPr>
          <a:bodyPr/>
          <a:lstStyle/>
          <a:p>
            <a:pPr>
              <a:defRPr sz="700"/>
            </a:pPr>
            <a:endParaRPr lang="es-CR"/>
          </a:p>
        </c:txPr>
        <c:crossAx val="2130447496"/>
        <c:crosses val="autoZero"/>
        <c:auto val="1"/>
        <c:lblAlgn val="ctr"/>
        <c:lblOffset val="100"/>
        <c:noMultiLvlLbl val="0"/>
      </c:catAx>
      <c:valAx>
        <c:axId val="2130447496"/>
        <c:scaling>
          <c:orientation val="minMax"/>
          <c:max val="10"/>
          <c:min val="-10"/>
        </c:scaling>
        <c:delete val="0"/>
        <c:axPos val="b"/>
        <c:majorGridlines>
          <c:spPr>
            <a:ln>
              <a:noFill/>
            </a:ln>
          </c:spPr>
        </c:majorGridlines>
        <c:title>
          <c:tx>
            <c:rich>
              <a:bodyPr/>
              <a:lstStyle/>
              <a:p>
                <a:pPr>
                  <a:defRPr sz="800"/>
                </a:pPr>
                <a:r>
                  <a:rPr lang="es-CR" sz="800"/>
                  <a:t>Porcentaje</a:t>
                </a:r>
              </a:p>
            </c:rich>
          </c:tx>
          <c:overlay val="0"/>
        </c:title>
        <c:numFmt formatCode="0;0" sourceLinked="0"/>
        <c:majorTickMark val="out"/>
        <c:minorTickMark val="none"/>
        <c:tickLblPos val="nextTo"/>
        <c:txPr>
          <a:bodyPr/>
          <a:lstStyle/>
          <a:p>
            <a:pPr>
              <a:defRPr sz="800"/>
            </a:pPr>
            <a:endParaRPr lang="es-CR"/>
          </a:p>
        </c:txPr>
        <c:crossAx val="2130442152"/>
        <c:crosses val="autoZero"/>
        <c:crossBetween val="between"/>
      </c:valAx>
    </c:plotArea>
    <c:legend>
      <c:legendPos val="b"/>
      <c:layout>
        <c:manualLayout>
          <c:xMode val="edge"/>
          <c:yMode val="edge"/>
          <c:x val="0.222598080349445"/>
          <c:y val="0.89887602814656697"/>
          <c:w val="0.65254079736383297"/>
          <c:h val="3.5831498764198201E-2"/>
        </c:manualLayout>
      </c:layout>
      <c:overlay val="0"/>
      <c:spPr>
        <a:noFill/>
      </c:spPr>
      <c:txPr>
        <a:bodyPr/>
        <a:lstStyle/>
        <a:p>
          <a:pPr>
            <a:defRPr sz="800" b="1"/>
          </a:pPr>
          <a:endParaRPr lang="es-CR"/>
        </a:p>
      </c:txPr>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1" Type="http://schemas.openxmlformats.org/officeDocument/2006/relationships/image" Target="../media/image7.png"/></Relationships>
</file>

<file path=xl/drawings/_rels/drawing14.xml.rels><?xml version="1.0" encoding="UTF-8" standalone="yes"?>
<Relationships xmlns="http://schemas.openxmlformats.org/package/2006/relationships"><Relationship Id="rId1" Type="http://schemas.openxmlformats.org/officeDocument/2006/relationships/image" Target="../media/image8.png"/></Relationships>
</file>

<file path=xl/drawings/_rels/drawing15.xml.rels><?xml version="1.0" encoding="UTF-8" standalone="yes"?>
<Relationships xmlns="http://schemas.openxmlformats.org/package/2006/relationships"><Relationship Id="rId1" Type="http://schemas.openxmlformats.org/officeDocument/2006/relationships/image" Target="../media/image9.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5.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6.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7.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8.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9.png"/></Relationships>
</file>

<file path=xl/drawings/_rels/drawing31.xml.rels><?xml version="1.0" encoding="UTF-8" standalone="yes"?>
<Relationships xmlns="http://schemas.openxmlformats.org/package/2006/relationships"><Relationship Id="rId1" Type="http://schemas.openxmlformats.org/officeDocument/2006/relationships/image" Target="../media/image20.png"/></Relationships>
</file>

<file path=xl/drawings/_rels/drawing32.xml.rels><?xml version="1.0" encoding="UTF-8" standalone="yes"?>
<Relationships xmlns="http://schemas.openxmlformats.org/package/2006/relationships"><Relationship Id="rId1" Type="http://schemas.openxmlformats.org/officeDocument/2006/relationships/image" Target="../media/image2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22.png"/></Relationships>
</file>

<file path=xl/drawings/_rels/drawing34.xml.rels><?xml version="1.0" encoding="UTF-8" standalone="yes"?>
<Relationships xmlns="http://schemas.openxmlformats.org/package/2006/relationships"><Relationship Id="rId1" Type="http://schemas.openxmlformats.org/officeDocument/2006/relationships/image" Target="../media/image23.png"/></Relationships>
</file>

<file path=xl/drawings/_rels/drawing35.xml.rels><?xml version="1.0" encoding="UTF-8" standalone="yes"?>
<Relationships xmlns="http://schemas.openxmlformats.org/package/2006/relationships"><Relationship Id="rId1" Type="http://schemas.openxmlformats.org/officeDocument/2006/relationships/image" Target="../media/image24.png"/></Relationships>
</file>

<file path=xl/drawings/_rels/drawing36.xml.rels><?xml version="1.0" encoding="UTF-8" standalone="yes"?>
<Relationships xmlns="http://schemas.openxmlformats.org/package/2006/relationships"><Relationship Id="rId1" Type="http://schemas.openxmlformats.org/officeDocument/2006/relationships/image" Target="../media/image25.png"/></Relationships>
</file>

<file path=xl/drawings/_rels/drawing37.xml.rels><?xml version="1.0" encoding="UTF-8" standalone="yes"?>
<Relationships xmlns="http://schemas.openxmlformats.org/package/2006/relationships"><Relationship Id="rId1" Type="http://schemas.openxmlformats.org/officeDocument/2006/relationships/image" Target="../media/image26.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133349</xdr:colOff>
      <xdr:row>25</xdr:row>
      <xdr:rowOff>171450</xdr:rowOff>
    </xdr:from>
    <xdr:to>
      <xdr:col>7</xdr:col>
      <xdr:colOff>381000</xdr:colOff>
      <xdr:row>46</xdr:row>
      <xdr:rowOff>47625</xdr:rowOff>
    </xdr:to>
    <xdr:graphicFrame macro="">
      <xdr:nvGraphicFramePr>
        <xdr:cNvPr id="2" name="3 Gráfico">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38101</xdr:colOff>
      <xdr:row>25</xdr:row>
      <xdr:rowOff>171450</xdr:rowOff>
    </xdr:from>
    <xdr:to>
      <xdr:col>21</xdr:col>
      <xdr:colOff>485775</xdr:colOff>
      <xdr:row>46</xdr:row>
      <xdr:rowOff>152400</xdr:rowOff>
    </xdr:to>
    <xdr:graphicFrame macro="">
      <xdr:nvGraphicFramePr>
        <xdr:cNvPr id="3" name="3 Gráfico">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733424</xdr:colOff>
      <xdr:row>26</xdr:row>
      <xdr:rowOff>9525</xdr:rowOff>
    </xdr:from>
    <xdr:to>
      <xdr:col>27</xdr:col>
      <xdr:colOff>609599</xdr:colOff>
      <xdr:row>46</xdr:row>
      <xdr:rowOff>152400</xdr:rowOff>
    </xdr:to>
    <xdr:graphicFrame macro="">
      <xdr:nvGraphicFramePr>
        <xdr:cNvPr id="4" name="3 Gráfico">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xdr:col>
      <xdr:colOff>666750</xdr:colOff>
      <xdr:row>26</xdr:row>
      <xdr:rowOff>57150</xdr:rowOff>
    </xdr:from>
    <xdr:to>
      <xdr:col>34</xdr:col>
      <xdr:colOff>542925</xdr:colOff>
      <xdr:row>47</xdr:row>
      <xdr:rowOff>9525</xdr:rowOff>
    </xdr:to>
    <xdr:graphicFrame macro="">
      <xdr:nvGraphicFramePr>
        <xdr:cNvPr id="5" name="3 Gráfico">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419100</xdr:colOff>
      <xdr:row>26</xdr:row>
      <xdr:rowOff>76200</xdr:rowOff>
    </xdr:from>
    <xdr:to>
      <xdr:col>41</xdr:col>
      <xdr:colOff>638175</xdr:colOff>
      <xdr:row>47</xdr:row>
      <xdr:rowOff>142875</xdr:rowOff>
    </xdr:to>
    <xdr:graphicFrame macro="">
      <xdr:nvGraphicFramePr>
        <xdr:cNvPr id="6" name="3 Gráfico">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104775</xdr:colOff>
      <xdr:row>5</xdr:row>
      <xdr:rowOff>361950</xdr:rowOff>
    </xdr:from>
    <xdr:to>
      <xdr:col>2</xdr:col>
      <xdr:colOff>5695251</xdr:colOff>
      <xdr:row>5</xdr:row>
      <xdr:rowOff>1104807</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2695575" y="1704975"/>
          <a:ext cx="5590476" cy="742857"/>
        </a:xfrm>
        <a:prstGeom prst="rect">
          <a:avLst/>
        </a:prstGeom>
        <a:solidFill>
          <a:schemeClr val="accent1">
            <a:lumMod val="40000"/>
            <a:lumOff val="60000"/>
          </a:schemeClr>
        </a:solid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200025</xdr:colOff>
      <xdr:row>5</xdr:row>
      <xdr:rowOff>228600</xdr:rowOff>
    </xdr:from>
    <xdr:to>
      <xdr:col>2</xdr:col>
      <xdr:colOff>5666692</xdr:colOff>
      <xdr:row>5</xdr:row>
      <xdr:rowOff>1009552</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2790825" y="1676400"/>
          <a:ext cx="5466667" cy="78095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276225</xdr:colOff>
      <xdr:row>5</xdr:row>
      <xdr:rowOff>438150</xdr:rowOff>
    </xdr:from>
    <xdr:to>
      <xdr:col>2</xdr:col>
      <xdr:colOff>5380987</xdr:colOff>
      <xdr:row>5</xdr:row>
      <xdr:rowOff>1152436</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2867025" y="1885950"/>
          <a:ext cx="5104762" cy="71428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133350</xdr:colOff>
      <xdr:row>5</xdr:row>
      <xdr:rowOff>47625</xdr:rowOff>
    </xdr:from>
    <xdr:to>
      <xdr:col>2</xdr:col>
      <xdr:colOff>5980969</xdr:colOff>
      <xdr:row>5</xdr:row>
      <xdr:rowOff>885720</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724150" y="1562100"/>
          <a:ext cx="5847619" cy="83809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xdr:col>
      <xdr:colOff>2543175</xdr:colOff>
      <xdr:row>5</xdr:row>
      <xdr:rowOff>28575</xdr:rowOff>
    </xdr:from>
    <xdr:to>
      <xdr:col>2</xdr:col>
      <xdr:colOff>3562350</xdr:colOff>
      <xdr:row>5</xdr:row>
      <xdr:rowOff>727438</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5133975" y="1562100"/>
          <a:ext cx="1019175" cy="698863"/>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904875</xdr:colOff>
      <xdr:row>5</xdr:row>
      <xdr:rowOff>371475</xdr:rowOff>
    </xdr:from>
    <xdr:to>
      <xdr:col>2</xdr:col>
      <xdr:colOff>3923923</xdr:colOff>
      <xdr:row>5</xdr:row>
      <xdr:rowOff>990523</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3495675" y="1771650"/>
          <a:ext cx="3019048" cy="61904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876300</xdr:colOff>
      <xdr:row>5</xdr:row>
      <xdr:rowOff>352425</xdr:rowOff>
    </xdr:from>
    <xdr:to>
      <xdr:col>2</xdr:col>
      <xdr:colOff>4285824</xdr:colOff>
      <xdr:row>5</xdr:row>
      <xdr:rowOff>1066711</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467100" y="1914525"/>
          <a:ext cx="3409524" cy="714286"/>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981075</xdr:colOff>
      <xdr:row>5</xdr:row>
      <xdr:rowOff>361950</xdr:rowOff>
    </xdr:from>
    <xdr:to>
      <xdr:col>2</xdr:col>
      <xdr:colOff>4295361</xdr:colOff>
      <xdr:row>5</xdr:row>
      <xdr:rowOff>790521</xdr:rowOff>
    </xdr:to>
    <xdr:pic>
      <xdr:nvPicPr>
        <xdr:cNvPr id="3" name="Imagen 2">
          <a:extLst>
            <a:ext uri="{FF2B5EF4-FFF2-40B4-BE49-F238E27FC236}">
              <a16:creationId xmlns:a16="http://schemas.microsoft.com/office/drawing/2014/main" id="{00000000-0008-0000-1800-000003000000}"/>
            </a:ext>
          </a:extLst>
        </xdr:cNvPr>
        <xdr:cNvPicPr>
          <a:picLocks noChangeAspect="1"/>
        </xdr:cNvPicPr>
      </xdr:nvPicPr>
      <xdr:blipFill>
        <a:blip xmlns:r="http://schemas.openxmlformats.org/officeDocument/2006/relationships" r:embed="rId1"/>
        <a:stretch>
          <a:fillRect/>
        </a:stretch>
      </xdr:blipFill>
      <xdr:spPr>
        <a:xfrm>
          <a:off x="3571875" y="2019300"/>
          <a:ext cx="3314286" cy="42857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2</xdr:col>
      <xdr:colOff>85725</xdr:colOff>
      <xdr:row>5</xdr:row>
      <xdr:rowOff>85725</xdr:rowOff>
    </xdr:from>
    <xdr:to>
      <xdr:col>2</xdr:col>
      <xdr:colOff>6014779</xdr:colOff>
      <xdr:row>5</xdr:row>
      <xdr:rowOff>781050</xdr:rowOff>
    </xdr:to>
    <xdr:pic>
      <xdr:nvPicPr>
        <xdr:cNvPr id="3" name="Imagen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a:stretch>
          <a:fillRect/>
        </a:stretch>
      </xdr:blipFill>
      <xdr:spPr>
        <a:xfrm>
          <a:off x="2676525" y="2047875"/>
          <a:ext cx="5929054" cy="69532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6000000</xdr:colOff>
      <xdr:row>5</xdr:row>
      <xdr:rowOff>1000000</xdr:rowOff>
    </xdr:to>
    <xdr:pic>
      <xdr:nvPicPr>
        <xdr:cNvPr id="2" name="Imagen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xfrm>
          <a:off x="2590800" y="1419225"/>
          <a:ext cx="6000000" cy="1000000"/>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0.17759</cdr:x>
      <cdr:y>0.07443</cdr:y>
    </cdr:from>
    <cdr:to>
      <cdr:x>0.87949</cdr:x>
      <cdr:y>0.38511</cdr:y>
    </cdr:to>
    <cdr:sp macro="" textlink="">
      <cdr:nvSpPr>
        <cdr:cNvPr id="2" name="1 CuadroTexto"/>
        <cdr:cNvSpPr txBox="1"/>
      </cdr:nvSpPr>
      <cdr:spPr>
        <a:xfrm xmlns:a="http://schemas.openxmlformats.org/drawingml/2006/main">
          <a:off x="800100" y="219075"/>
          <a:ext cx="31623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CR" sz="1100"/>
        </a:p>
      </cdr:txBody>
    </cdr:sp>
  </cdr:relSizeAnchor>
  <cdr:relSizeAnchor xmlns:cdr="http://schemas.openxmlformats.org/drawingml/2006/chartDrawing">
    <cdr:from>
      <cdr:x>0.00518</cdr:x>
      <cdr:y>0.00648</cdr:y>
    </cdr:from>
    <cdr:to>
      <cdr:x>1</cdr:x>
      <cdr:y>0.13183</cdr:y>
    </cdr:to>
    <cdr:sp macro="" textlink="">
      <cdr:nvSpPr>
        <cdr:cNvPr id="3" name="2 CuadroTexto"/>
        <cdr:cNvSpPr txBox="1"/>
      </cdr:nvSpPr>
      <cdr:spPr>
        <a:xfrm xmlns:a="http://schemas.openxmlformats.org/drawingml/2006/main">
          <a:off x="33807" y="32774"/>
          <a:ext cx="6490818" cy="633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CR" sz="1200" b="1"/>
            <a:t>Gráfico 1</a:t>
          </a:r>
        </a:p>
        <a:p xmlns:a="http://schemas.openxmlformats.org/drawingml/2006/main">
          <a:pPr algn="l"/>
          <a:r>
            <a:rPr lang="es-CR" sz="1050" b="1"/>
            <a:t>Costa</a:t>
          </a:r>
          <a:r>
            <a:rPr lang="es-CR" sz="1050" b="1" baseline="0"/>
            <a:t> Rica: Distribución de la población por sexo y grupos de edades, 1990 y 2016</a:t>
          </a:r>
        </a:p>
        <a:p xmlns:a="http://schemas.openxmlformats.org/drawingml/2006/main">
          <a:pPr algn="l"/>
          <a:r>
            <a:rPr lang="es-CR" sz="1000" b="1" baseline="0"/>
            <a:t> </a:t>
          </a:r>
          <a:endParaRPr lang="es-CR" sz="1000" b="1"/>
        </a:p>
      </cdr:txBody>
    </cdr:sp>
  </cdr:relSizeAnchor>
  <cdr:relSizeAnchor xmlns:cdr="http://schemas.openxmlformats.org/drawingml/2006/chartDrawing">
    <cdr:from>
      <cdr:x>0.00512</cdr:x>
      <cdr:y>0.95103</cdr:y>
    </cdr:from>
    <cdr:to>
      <cdr:x>0.9579</cdr:x>
      <cdr:y>1</cdr:y>
    </cdr:to>
    <cdr:sp macro="" textlink="">
      <cdr:nvSpPr>
        <cdr:cNvPr id="5" name="2 CuadroTexto"/>
        <cdr:cNvSpPr txBox="1"/>
      </cdr:nvSpPr>
      <cdr:spPr>
        <a:xfrm xmlns:a="http://schemas.openxmlformats.org/drawingml/2006/main">
          <a:off x="24695" y="4955033"/>
          <a:ext cx="4592065" cy="2551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s-CR" sz="700" b="1"/>
            <a:t>Fuente: INEC-CCP,</a:t>
          </a:r>
          <a:r>
            <a:rPr lang="es-CR" sz="700" b="1" baseline="0"/>
            <a:t> Estimaciones y Proyecciones de población por sexo y edad 1950-2050, noviembre 2013.</a:t>
          </a:r>
          <a:endParaRPr lang="es-CR" sz="700" b="1"/>
        </a:p>
      </cdr:txBody>
    </cdr:sp>
  </cdr:relSizeAnchor>
</c:userShapes>
</file>

<file path=xl/drawings/drawing20.xml><?xml version="1.0" encoding="utf-8"?>
<xdr:wsDr xmlns:xdr="http://schemas.openxmlformats.org/drawingml/2006/spreadsheetDrawing" xmlns:a="http://schemas.openxmlformats.org/drawingml/2006/main">
  <xdr:oneCellAnchor>
    <xdr:from>
      <xdr:col>2</xdr:col>
      <xdr:colOff>84835</xdr:colOff>
      <xdr:row>5</xdr:row>
      <xdr:rowOff>247364</xdr:rowOff>
    </xdr:from>
    <xdr:ext cx="5763515" cy="68890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1E00-000002000000}"/>
                </a:ext>
              </a:extLst>
            </xdr:cNvPr>
            <xdr:cNvSpPr txBox="1"/>
          </xdr:nvSpPr>
          <xdr:spPr>
            <a:xfrm>
              <a:off x="2675635" y="2209514"/>
              <a:ext cx="5763515" cy="6889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a:t>Miembros</a:t>
              </a:r>
              <a:r>
                <a:rPr lang="es-CR" sz="1100" baseline="0"/>
                <a:t> por hogar </a:t>
              </a:r>
              <a14:m>
                <m:oMath xmlns:m="http://schemas.openxmlformats.org/officeDocument/2006/math">
                  <m:r>
                    <a:rPr lang="es-CR" sz="1100" i="1">
                      <a:latin typeface="Cambria Math" panose="02040503050406030204" pitchFamily="18" charset="0"/>
                    </a:rPr>
                    <m:t>=</m:t>
                  </m:r>
                  <m:r>
                    <a:rPr lang="es-CR" sz="1100" b="0" i="1">
                      <a:latin typeface="Cambria Math" panose="02040503050406030204" pitchFamily="18" charset="0"/>
                    </a:rPr>
                    <m:t>(</m:t>
                  </m:r>
                  <m:nary>
                    <m:naryPr>
                      <m:chr m:val="∑"/>
                      <m:ctrlPr>
                        <a:rPr lang="es-CR" sz="1100" i="1">
                          <a:latin typeface="Cambria Math" panose="02040503050406030204" pitchFamily="18" charset="0"/>
                        </a:rPr>
                      </m:ctrlPr>
                    </m:naryPr>
                    <m:sub>
                      <m:r>
                        <m:rPr>
                          <m:brk m:alnAt="23"/>
                        </m:rPr>
                        <a:rPr lang="es-CR" sz="1100" b="0" i="1">
                          <a:latin typeface="Cambria Math" panose="02040503050406030204" pitchFamily="18" charset="0"/>
                        </a:rPr>
                        <m:t>𝑘</m:t>
                      </m:r>
                      <m:r>
                        <a:rPr lang="es-CR" sz="1100" i="1">
                          <a:latin typeface="Cambria Math" panose="02040503050406030204" pitchFamily="18" charset="0"/>
                        </a:rPr>
                        <m:t>=</m:t>
                      </m:r>
                      <m:r>
                        <a:rPr lang="es-CR" sz="1100" b="0" i="1">
                          <a:latin typeface="Cambria Math" panose="02040503050406030204" pitchFamily="18" charset="0"/>
                        </a:rPr>
                        <m:t>1</m:t>
                      </m:r>
                    </m:sub>
                    <m:sup>
                      <m:r>
                        <a:rPr lang="es-CR" sz="1100" i="1">
                          <a:latin typeface="Cambria Math" panose="02040503050406030204" pitchFamily="18" charset="0"/>
                        </a:rPr>
                        <m:t>𝑛</m:t>
                      </m:r>
                    </m:sup>
                    <m:e>
                      <m:sSub>
                        <m:sSubPr>
                          <m:ctrlPr>
                            <a:rPr lang="es-CR" sz="1100" b="0" i="1">
                              <a:solidFill>
                                <a:schemeClr val="tx1"/>
                              </a:solidFill>
                              <a:effectLst/>
                              <a:latin typeface="Cambria Math" panose="02040503050406030204" pitchFamily="18" charset="0"/>
                              <a:ea typeface="+mn-ea"/>
                              <a:cs typeface="+mn-cs"/>
                            </a:rPr>
                          </m:ctrlPr>
                        </m:sSubPr>
                        <m:e>
                          <m:r>
                            <a:rPr lang="es-CR" sz="1100" b="0" i="1">
                              <a:solidFill>
                                <a:schemeClr val="tx1"/>
                              </a:solidFill>
                              <a:effectLst/>
                              <a:latin typeface="Cambria Math" panose="02040503050406030204" pitchFamily="18" charset="0"/>
                              <a:ea typeface="+mn-ea"/>
                              <a:cs typeface="+mn-cs"/>
                            </a:rPr>
                            <m:t>𝑇𝑎𝑚𝐻𝑜𝑔</m:t>
                          </m:r>
                        </m:e>
                        <m:sub>
                          <m:r>
                            <a:rPr lang="es-CR" sz="1100" b="0" i="1">
                              <a:solidFill>
                                <a:schemeClr val="tx1"/>
                              </a:solidFill>
                              <a:effectLst/>
                              <a:latin typeface="Cambria Math" panose="02040503050406030204" pitchFamily="18" charset="0"/>
                              <a:ea typeface="+mn-ea"/>
                              <a:cs typeface="+mn-cs"/>
                            </a:rPr>
                            <m:t>𝑘</m:t>
                          </m:r>
                        </m:sub>
                      </m:sSub>
                      <m:r>
                        <a:rPr lang="es-CR" sz="1100" b="0" i="1">
                          <a:solidFill>
                            <a:schemeClr val="tx1"/>
                          </a:solidFill>
                          <a:effectLst/>
                          <a:latin typeface="Cambria Math" panose="02040503050406030204" pitchFamily="18" charset="0"/>
                          <a:ea typeface="+mn-ea"/>
                          <a:cs typeface="+mn-cs"/>
                        </a:rPr>
                        <m:t>)</m:t>
                      </m:r>
                      <m:r>
                        <a:rPr lang="es-CR" sz="1100" b="0" i="1">
                          <a:latin typeface="Cambria Math" panose="02040503050406030204" pitchFamily="18" charset="0"/>
                        </a:rPr>
                        <m:t> </m:t>
                      </m:r>
                    </m:e>
                  </m:nary>
                </m:oMath>
              </a14:m>
              <a:r>
                <a:rPr lang="es-CR" sz="1100" i="1">
                  <a:latin typeface="+mn-lt"/>
                </a:rPr>
                <a:t>/Total de hogares	</a:t>
              </a:r>
            </a:p>
            <a:p>
              <a:endParaRPr lang="es-CR" sz="1100" i="1">
                <a:latin typeface="+mn-lt"/>
              </a:endParaRPr>
            </a:p>
            <a:p>
              <a:r>
                <a:rPr lang="es-CR" sz="1100" i="1">
                  <a:latin typeface="+mn-lt"/>
                </a:rPr>
                <a:t>donde n </a:t>
              </a:r>
              <a:r>
                <a:rPr lang="es-CR" sz="1100" i="1" baseline="0">
                  <a:latin typeface="+mn-lt"/>
                </a:rPr>
                <a:t>es el número de hogares</a:t>
              </a:r>
              <a:br>
                <a:rPr lang="es-CR" sz="1100" i="1" baseline="0">
                  <a:latin typeface="+mn-lt"/>
                </a:rPr>
              </a:br>
              <a:r>
                <a:rPr lang="es-CR" sz="1100" i="1" baseline="0">
                  <a:latin typeface="+mn-lt"/>
                </a:rPr>
                <a:t>TamHog= Tamaño del hogar</a:t>
              </a:r>
              <a:endParaRPr lang="es-CR" sz="1100" i="1">
                <a:latin typeface="+mn-lt"/>
              </a:endParaRPr>
            </a:p>
          </xdr:txBody>
        </xdr:sp>
      </mc:Choice>
      <mc:Fallback xmlns="">
        <xdr:sp macro="" textlink="">
          <xdr:nvSpPr>
            <xdr:cNvPr id="2" name="CuadroTexto 1"/>
            <xdr:cNvSpPr txBox="1"/>
          </xdr:nvSpPr>
          <xdr:spPr>
            <a:xfrm>
              <a:off x="2675635" y="2209514"/>
              <a:ext cx="5763515" cy="6889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a:t>Miembros</a:t>
              </a:r>
              <a:r>
                <a:rPr lang="es-CR" sz="1100" baseline="0"/>
                <a:t> por hogar </a:t>
              </a:r>
              <a:r>
                <a:rPr lang="es-CR" sz="1100" i="0">
                  <a:latin typeface="Cambria Math" panose="02040503050406030204" pitchFamily="18" charset="0"/>
                </a:rPr>
                <a:t>=</a:t>
              </a:r>
              <a:r>
                <a:rPr lang="es-CR" sz="1100" b="0" i="0">
                  <a:latin typeface="Cambria Math" panose="02040503050406030204" pitchFamily="18" charset="0"/>
                </a:rPr>
                <a:t>(</a:t>
              </a:r>
              <a:r>
                <a:rPr lang="es-CR" sz="1100" i="0">
                  <a:latin typeface="Cambria Math" panose="02040503050406030204" pitchFamily="18" charset="0"/>
                </a:rPr>
                <a:t>∑</a:t>
              </a:r>
              <a:r>
                <a:rPr lang="es-CR" sz="1100" b="0" i="0">
                  <a:latin typeface="Cambria Math" panose="02040503050406030204" pitchFamily="18" charset="0"/>
                </a:rPr>
                <a:t>_(𝑘</a:t>
              </a:r>
              <a:r>
                <a:rPr lang="es-CR" sz="1100" i="0">
                  <a:latin typeface="Cambria Math" panose="02040503050406030204" pitchFamily="18" charset="0"/>
                </a:rPr>
                <a:t>=</a:t>
              </a:r>
              <a:r>
                <a:rPr lang="es-CR" sz="1100" b="0" i="0">
                  <a:latin typeface="Cambria Math" panose="02040503050406030204" pitchFamily="18" charset="0"/>
                </a:rPr>
                <a:t>1)^</a:t>
              </a:r>
              <a:r>
                <a:rPr lang="es-CR" sz="1100" i="0">
                  <a:latin typeface="Cambria Math" panose="02040503050406030204" pitchFamily="18" charset="0"/>
                </a:rPr>
                <a:t>𝑛</a:t>
              </a:r>
              <a:r>
                <a:rPr lang="es-CR" sz="1100" b="0" i="0">
                  <a:latin typeface="Cambria Math" panose="02040503050406030204" pitchFamily="18" charset="0"/>
                </a:rPr>
                <a:t>▒〖</a:t>
              </a:r>
              <a:r>
                <a:rPr lang="es-CR" sz="1100" b="0" i="0">
                  <a:solidFill>
                    <a:schemeClr val="tx1"/>
                  </a:solidFill>
                  <a:effectLst/>
                  <a:latin typeface="Cambria Math" panose="02040503050406030204" pitchFamily="18" charset="0"/>
                  <a:ea typeface="+mn-ea"/>
                  <a:cs typeface="+mn-cs"/>
                </a:rPr>
                <a:t>〖𝑇𝑎𝑚𝐻𝑜𝑔〗_𝑘)</a:t>
              </a:r>
              <a:r>
                <a:rPr lang="es-CR" sz="1100" b="0" i="0">
                  <a:latin typeface="Cambria Math" panose="02040503050406030204" pitchFamily="18" charset="0"/>
                </a:rPr>
                <a:t> 〗</a:t>
              </a:r>
              <a:r>
                <a:rPr lang="es-CR" sz="1100" i="1">
                  <a:latin typeface="+mn-lt"/>
                </a:rPr>
                <a:t>/Total de hogares	</a:t>
              </a:r>
            </a:p>
            <a:p>
              <a:endParaRPr lang="es-CR" sz="1100" i="1">
                <a:latin typeface="+mn-lt"/>
              </a:endParaRPr>
            </a:p>
            <a:p>
              <a:r>
                <a:rPr lang="es-CR" sz="1100" i="1">
                  <a:latin typeface="+mn-lt"/>
                </a:rPr>
                <a:t>donde n </a:t>
              </a:r>
              <a:r>
                <a:rPr lang="es-CR" sz="1100" i="1" baseline="0">
                  <a:latin typeface="+mn-lt"/>
                </a:rPr>
                <a:t>es el número de hogares</a:t>
              </a:r>
              <a:br>
                <a:rPr lang="es-CR" sz="1100" i="1" baseline="0">
                  <a:latin typeface="+mn-lt"/>
                </a:rPr>
              </a:br>
              <a:r>
                <a:rPr lang="es-CR" sz="1100" i="1" baseline="0">
                  <a:latin typeface="+mn-lt"/>
                </a:rPr>
                <a:t>TamHog= Tamaño del hogar</a:t>
              </a:r>
              <a:endParaRPr lang="es-CR" sz="1100" i="1">
                <a:latin typeface="+mn-lt"/>
              </a:endParaRPr>
            </a:p>
          </xdr:txBody>
        </xdr:sp>
      </mc:Fallback>
    </mc:AlternateContent>
    <xdr:clientData/>
  </xdr:oneCellAnchor>
</xdr:wsDr>
</file>

<file path=xl/drawings/drawing21.xml><?xml version="1.0" encoding="utf-8"?>
<xdr:wsDr xmlns:xdr="http://schemas.openxmlformats.org/drawingml/2006/spreadsheetDrawing" xmlns:a="http://schemas.openxmlformats.org/drawingml/2006/main">
  <xdr:oneCellAnchor>
    <xdr:from>
      <xdr:col>2</xdr:col>
      <xdr:colOff>0</xdr:colOff>
      <xdr:row>5</xdr:row>
      <xdr:rowOff>0</xdr:rowOff>
    </xdr:from>
    <xdr:ext cx="5763515" cy="516680"/>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2400-000002000000}"/>
                </a:ext>
              </a:extLst>
            </xdr:cNvPr>
            <xdr:cNvSpPr txBox="1"/>
          </xdr:nvSpPr>
          <xdr:spPr>
            <a:xfrm>
              <a:off x="2590800" y="4143375"/>
              <a:ext cx="5763515" cy="516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a:t>P</a:t>
              </a:r>
              <a14:m>
                <m:oMath xmlns:m="http://schemas.openxmlformats.org/officeDocument/2006/math">
                  <m:r>
                    <m:rPr>
                      <m:sty m:val="p"/>
                    </m:rPr>
                    <a:rPr lang="es-CR" sz="1100" b="0" i="0">
                      <a:latin typeface="Cambria Math" panose="02040503050406030204" pitchFamily="18" charset="0"/>
                    </a:rPr>
                    <m:t>obreza</m:t>
                  </m:r>
                  <m:r>
                    <a:rPr lang="es-CR" sz="1100" i="1">
                      <a:latin typeface="Cambria Math" panose="02040503050406030204" pitchFamily="18" charset="0"/>
                    </a:rPr>
                    <m:t>=</m:t>
                  </m:r>
                  <m:r>
                    <a:rPr lang="es-CR" sz="1100" b="0" i="1">
                      <a:latin typeface="Cambria Math" panose="02040503050406030204" pitchFamily="18" charset="0"/>
                    </a:rPr>
                    <m:t>(</m:t>
                  </m:r>
                  <m:nary>
                    <m:naryPr>
                      <m:chr m:val="∑"/>
                      <m:ctrlPr>
                        <a:rPr lang="es-CR" sz="1100" i="1">
                          <a:latin typeface="Cambria Math" panose="02040503050406030204" pitchFamily="18" charset="0"/>
                        </a:rPr>
                      </m:ctrlPr>
                    </m:naryPr>
                    <m:sub>
                      <m:r>
                        <m:rPr>
                          <m:brk m:alnAt="23"/>
                        </m:rPr>
                        <a:rPr lang="es-CR" sz="1100" b="0" i="1">
                          <a:latin typeface="Cambria Math" panose="02040503050406030204" pitchFamily="18" charset="0"/>
                        </a:rPr>
                        <m:t>𝑘</m:t>
                      </m:r>
                      <m:r>
                        <a:rPr lang="es-CR" sz="1100" i="1">
                          <a:latin typeface="Cambria Math" panose="02040503050406030204" pitchFamily="18" charset="0"/>
                        </a:rPr>
                        <m:t>=</m:t>
                      </m:r>
                      <m:r>
                        <a:rPr lang="es-CR" sz="1100" b="0" i="1">
                          <a:latin typeface="Cambria Math" panose="02040503050406030204" pitchFamily="18" charset="0"/>
                        </a:rPr>
                        <m:t>1</m:t>
                      </m:r>
                    </m:sub>
                    <m:sup>
                      <m:r>
                        <a:rPr lang="es-CR" sz="1100" i="1">
                          <a:latin typeface="Cambria Math" panose="02040503050406030204" pitchFamily="18" charset="0"/>
                        </a:rPr>
                        <m:t>𝑛</m:t>
                      </m:r>
                    </m:sup>
                    <m:e>
                      <m:sSub>
                        <m:sSubPr>
                          <m:ctrlPr>
                            <a:rPr lang="es-CR" sz="1100" b="0" i="1">
                              <a:solidFill>
                                <a:schemeClr val="tx1"/>
                              </a:solidFill>
                              <a:effectLst/>
                              <a:latin typeface="Cambria Math" panose="02040503050406030204" pitchFamily="18" charset="0"/>
                              <a:ea typeface="+mn-ea"/>
                              <a:cs typeface="+mn-cs"/>
                            </a:rPr>
                          </m:ctrlPr>
                        </m:sSubPr>
                        <m:e>
                          <m:r>
                            <a:rPr lang="es-CR" sz="1100" b="0" i="1">
                              <a:solidFill>
                                <a:schemeClr val="tx1"/>
                              </a:solidFill>
                              <a:effectLst/>
                              <a:latin typeface="Cambria Math" panose="02040503050406030204" pitchFamily="18" charset="0"/>
                              <a:ea typeface="+mn-ea"/>
                              <a:cs typeface="+mn-cs"/>
                            </a:rPr>
                            <m:t>𝑃𝑒𝑟𝑠𝑜𝑛𝑎𝑠</m:t>
                          </m:r>
                          <m:r>
                            <a:rPr lang="es-CR" sz="1100" b="0" i="1">
                              <a:solidFill>
                                <a:schemeClr val="tx1"/>
                              </a:solidFill>
                              <a:effectLst/>
                              <a:latin typeface="Cambria Math" panose="02040503050406030204" pitchFamily="18" charset="0"/>
                              <a:ea typeface="+mn-ea"/>
                              <a:cs typeface="+mn-cs"/>
                            </a:rPr>
                            <m:t> </m:t>
                          </m:r>
                          <m:r>
                            <a:rPr lang="es-CR" sz="1100" b="0" i="1">
                              <a:solidFill>
                                <a:schemeClr val="tx1"/>
                              </a:solidFill>
                              <a:effectLst/>
                              <a:latin typeface="Cambria Math" panose="02040503050406030204" pitchFamily="18" charset="0"/>
                              <a:ea typeface="+mn-ea"/>
                              <a:cs typeface="+mn-cs"/>
                            </a:rPr>
                            <m:t>𝑒𝑛</m:t>
                          </m:r>
                          <m:r>
                            <a:rPr lang="es-CR" sz="1100" b="0" i="1">
                              <a:solidFill>
                                <a:schemeClr val="tx1"/>
                              </a:solidFill>
                              <a:effectLst/>
                              <a:latin typeface="Cambria Math" panose="02040503050406030204" pitchFamily="18" charset="0"/>
                              <a:ea typeface="+mn-ea"/>
                              <a:cs typeface="+mn-cs"/>
                            </a:rPr>
                            <m:t> </m:t>
                          </m:r>
                          <m:r>
                            <a:rPr lang="es-CR" sz="1100" b="0" i="1">
                              <a:solidFill>
                                <a:schemeClr val="tx1"/>
                              </a:solidFill>
                              <a:effectLst/>
                              <a:latin typeface="Cambria Math" panose="02040503050406030204" pitchFamily="18" charset="0"/>
                              <a:ea typeface="+mn-ea"/>
                              <a:cs typeface="+mn-cs"/>
                            </a:rPr>
                            <m:t>h𝑜𝑔𝑎𝑟𝑒𝑠</m:t>
                          </m:r>
                          <m:r>
                            <a:rPr lang="es-CR" sz="1100" b="0" i="1">
                              <a:solidFill>
                                <a:schemeClr val="tx1"/>
                              </a:solidFill>
                              <a:effectLst/>
                              <a:latin typeface="Cambria Math" panose="02040503050406030204" pitchFamily="18" charset="0"/>
                              <a:ea typeface="+mn-ea"/>
                              <a:cs typeface="+mn-cs"/>
                            </a:rPr>
                            <m:t> </m:t>
                          </m:r>
                          <m:r>
                            <a:rPr lang="es-CR" sz="1100" b="0" i="1">
                              <a:solidFill>
                                <a:schemeClr val="tx1"/>
                              </a:solidFill>
                              <a:effectLst/>
                              <a:latin typeface="Cambria Math" panose="02040503050406030204" pitchFamily="18" charset="0"/>
                              <a:ea typeface="+mn-ea"/>
                              <a:cs typeface="+mn-cs"/>
                            </a:rPr>
                            <m:t>𝑝𝑜𝑏𝑟𝑒𝑠</m:t>
                          </m:r>
                        </m:e>
                        <m:sub>
                          <m:r>
                            <a:rPr lang="es-CR" sz="1100" b="0" i="1">
                              <a:solidFill>
                                <a:schemeClr val="tx1"/>
                              </a:solidFill>
                              <a:effectLst/>
                              <a:latin typeface="Cambria Math" panose="02040503050406030204" pitchFamily="18" charset="0"/>
                              <a:ea typeface="+mn-ea"/>
                              <a:cs typeface="+mn-cs"/>
                            </a:rPr>
                            <m:t>𝑘</m:t>
                          </m:r>
                        </m:sub>
                      </m:sSub>
                      <m:r>
                        <a:rPr lang="es-CR" sz="1100" b="0" i="1">
                          <a:solidFill>
                            <a:schemeClr val="tx1"/>
                          </a:solidFill>
                          <a:effectLst/>
                          <a:latin typeface="Cambria Math" panose="02040503050406030204" pitchFamily="18" charset="0"/>
                          <a:ea typeface="+mn-ea"/>
                          <a:cs typeface="+mn-cs"/>
                        </a:rPr>
                        <m:t>)</m:t>
                      </m:r>
                      <m:r>
                        <a:rPr lang="es-CR" sz="1100" b="0" i="1">
                          <a:latin typeface="Cambria Math" panose="02040503050406030204" pitchFamily="18" charset="0"/>
                        </a:rPr>
                        <m:t> </m:t>
                      </m:r>
                    </m:e>
                  </m:nary>
                </m:oMath>
              </a14:m>
              <a:r>
                <a:rPr lang="es-CR" sz="1100" i="1">
                  <a:latin typeface="+mn-lt"/>
                </a:rPr>
                <a:t>/Total de personas)*100	</a:t>
              </a:r>
            </a:p>
            <a:p>
              <a:endParaRPr lang="es-CR" sz="1100" i="1">
                <a:latin typeface="+mn-lt"/>
              </a:endParaRPr>
            </a:p>
            <a:p>
              <a:r>
                <a:rPr lang="es-CR" sz="1100" i="1">
                  <a:latin typeface="+mn-lt"/>
                </a:rPr>
                <a:t>donde n </a:t>
              </a:r>
              <a:r>
                <a:rPr lang="es-CR" sz="1100" i="1" baseline="0">
                  <a:latin typeface="+mn-lt"/>
                </a:rPr>
                <a:t>es el número de personas</a:t>
              </a:r>
              <a:endParaRPr lang="es-CR" sz="1100" i="1">
                <a:latin typeface="+mn-lt"/>
              </a:endParaRPr>
            </a:p>
          </xdr:txBody>
        </xdr:sp>
      </mc:Choice>
      <mc:Fallback xmlns="">
        <xdr:sp macro="" textlink="">
          <xdr:nvSpPr>
            <xdr:cNvPr id="2" name="CuadroTexto 1"/>
            <xdr:cNvSpPr txBox="1"/>
          </xdr:nvSpPr>
          <xdr:spPr>
            <a:xfrm>
              <a:off x="2590800" y="4143375"/>
              <a:ext cx="5763515" cy="516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a:t>P</a:t>
              </a:r>
              <a:r>
                <a:rPr lang="es-CR" sz="1100" b="0" i="0">
                  <a:latin typeface="Cambria Math" panose="02040503050406030204" pitchFamily="18" charset="0"/>
                </a:rPr>
                <a:t>obreza</a:t>
              </a:r>
              <a:r>
                <a:rPr lang="es-CR" sz="1100" i="0">
                  <a:latin typeface="Cambria Math" panose="02040503050406030204" pitchFamily="18" charset="0"/>
                </a:rPr>
                <a:t>=</a:t>
              </a:r>
              <a:r>
                <a:rPr lang="es-CR" sz="1100" b="0" i="0">
                  <a:latin typeface="Cambria Math" panose="02040503050406030204" pitchFamily="18" charset="0"/>
                </a:rPr>
                <a:t>(</a:t>
              </a:r>
              <a:r>
                <a:rPr lang="es-CR" sz="1100" i="0">
                  <a:latin typeface="Cambria Math" panose="02040503050406030204" pitchFamily="18" charset="0"/>
                </a:rPr>
                <a:t>∑</a:t>
              </a:r>
              <a:r>
                <a:rPr lang="es-CR" sz="1100" b="0" i="0">
                  <a:latin typeface="Cambria Math" panose="02040503050406030204" pitchFamily="18" charset="0"/>
                </a:rPr>
                <a:t>_(𝑘</a:t>
              </a:r>
              <a:r>
                <a:rPr lang="es-CR" sz="1100" i="0">
                  <a:latin typeface="Cambria Math" panose="02040503050406030204" pitchFamily="18" charset="0"/>
                </a:rPr>
                <a:t>=</a:t>
              </a:r>
              <a:r>
                <a:rPr lang="es-CR" sz="1100" b="0" i="0">
                  <a:latin typeface="Cambria Math" panose="02040503050406030204" pitchFamily="18" charset="0"/>
                </a:rPr>
                <a:t>1)^</a:t>
              </a:r>
              <a:r>
                <a:rPr lang="es-CR" sz="1100" i="0">
                  <a:latin typeface="Cambria Math" panose="02040503050406030204" pitchFamily="18" charset="0"/>
                </a:rPr>
                <a:t>𝑛</a:t>
              </a:r>
              <a:r>
                <a:rPr lang="es-CR" sz="1100" b="0" i="0">
                  <a:latin typeface="Cambria Math" panose="02040503050406030204" pitchFamily="18" charset="0"/>
                </a:rPr>
                <a:t>▒〖</a:t>
              </a:r>
              <a:r>
                <a:rPr lang="es-CR" sz="1100" b="0" i="0">
                  <a:solidFill>
                    <a:schemeClr val="tx1"/>
                  </a:solidFill>
                  <a:effectLst/>
                  <a:latin typeface="Cambria Math" panose="02040503050406030204" pitchFamily="18" charset="0"/>
                  <a:ea typeface="+mn-ea"/>
                  <a:cs typeface="+mn-cs"/>
                </a:rPr>
                <a:t>〖𝑃𝑒𝑟𝑠𝑜𝑛𝑎𝑠 𝑒𝑛 ℎ𝑜𝑔𝑎𝑟𝑒𝑠 𝑝𝑜𝑏𝑟𝑒𝑠〗_𝑘)</a:t>
              </a:r>
              <a:r>
                <a:rPr lang="es-CR" sz="1100" b="0" i="0">
                  <a:latin typeface="Cambria Math" panose="02040503050406030204" pitchFamily="18" charset="0"/>
                </a:rPr>
                <a:t> 〗</a:t>
              </a:r>
              <a:r>
                <a:rPr lang="es-CR" sz="1100" i="1">
                  <a:latin typeface="+mn-lt"/>
                </a:rPr>
                <a:t>/Total de personas)*100	</a:t>
              </a:r>
            </a:p>
            <a:p>
              <a:endParaRPr lang="es-CR" sz="1100" i="1">
                <a:latin typeface="+mn-lt"/>
              </a:endParaRPr>
            </a:p>
            <a:p>
              <a:r>
                <a:rPr lang="es-CR" sz="1100" i="1">
                  <a:latin typeface="+mn-lt"/>
                </a:rPr>
                <a:t>donde n </a:t>
              </a:r>
              <a:r>
                <a:rPr lang="es-CR" sz="1100" i="1" baseline="0">
                  <a:latin typeface="+mn-lt"/>
                </a:rPr>
                <a:t>es el número de personas</a:t>
              </a:r>
              <a:endParaRPr lang="es-CR" sz="1100" i="1">
                <a:latin typeface="+mn-lt"/>
              </a:endParaRPr>
            </a:p>
          </xdr:txBody>
        </xdr:sp>
      </mc:Fallback>
    </mc:AlternateContent>
    <xdr:clientData/>
  </xdr:oneCellAnchor>
</xdr:wsDr>
</file>

<file path=xl/drawings/drawing22.xml><?xml version="1.0" encoding="utf-8"?>
<xdr:wsDr xmlns:xdr="http://schemas.openxmlformats.org/drawingml/2006/spreadsheetDrawing" xmlns:a="http://schemas.openxmlformats.org/drawingml/2006/main">
  <xdr:oneCellAnchor>
    <xdr:from>
      <xdr:col>2</xdr:col>
      <xdr:colOff>75312</xdr:colOff>
      <xdr:row>5</xdr:row>
      <xdr:rowOff>352138</xdr:rowOff>
    </xdr:from>
    <xdr:ext cx="5725414" cy="509820"/>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2600-000002000000}"/>
                </a:ext>
              </a:extLst>
            </xdr:cNvPr>
            <xdr:cNvSpPr txBox="1"/>
          </xdr:nvSpPr>
          <xdr:spPr>
            <a:xfrm>
              <a:off x="2666112" y="3400138"/>
              <a:ext cx="5725414" cy="5098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i="0">
                  <a:latin typeface="+mn-lt"/>
                </a:rPr>
                <a:t>Pobres</a:t>
              </a:r>
              <a:r>
                <a:rPr lang="es-CR" sz="1100" i="0" baseline="0">
                  <a:latin typeface="+mn-lt"/>
                </a:rPr>
                <a:t> IPM </a:t>
              </a:r>
              <a14:m>
                <m:oMath xmlns:m="http://schemas.openxmlformats.org/officeDocument/2006/math">
                  <m:r>
                    <a:rPr lang="es-CR" sz="1100" i="1">
                      <a:latin typeface="Cambria Math" panose="02040503050406030204" pitchFamily="18" charset="0"/>
                    </a:rPr>
                    <m:t>=</m:t>
                  </m:r>
                </m:oMath>
              </a14:m>
              <a:endParaRPr lang="es-CR" sz="1100" i="1">
                <a:latin typeface="Cambria Math" panose="02040503050406030204" pitchFamily="18" charset="0"/>
              </a:endParaRPr>
            </a:p>
            <a:p>
              <a:endParaRPr lang="es-CR" sz="1100" b="0" i="1">
                <a:latin typeface="Cambria Math" panose="02040503050406030204" pitchFamily="18" charset="0"/>
              </a:endParaRPr>
            </a:p>
            <a:p>
              <a14:m>
                <m:oMath xmlns:m="http://schemas.openxmlformats.org/officeDocument/2006/math">
                  <m:r>
                    <a:rPr lang="es-CR" sz="1100" b="0" i="1">
                      <a:latin typeface="Cambria Math" panose="02040503050406030204" pitchFamily="18" charset="0"/>
                    </a:rPr>
                    <m:t>((</m:t>
                  </m:r>
                  <m:nary>
                    <m:naryPr>
                      <m:chr m:val="∑"/>
                      <m:ctrlPr>
                        <a:rPr lang="es-CR" sz="1100" i="1">
                          <a:latin typeface="Cambria Math" panose="02040503050406030204" pitchFamily="18" charset="0"/>
                        </a:rPr>
                      </m:ctrlPr>
                    </m:naryPr>
                    <m:sub>
                      <m:r>
                        <a:rPr lang="es-CR" sz="1100" i="1">
                          <a:latin typeface="Cambria Math" panose="02040503050406030204" pitchFamily="18" charset="0"/>
                        </a:rPr>
                        <m:t>𝑘</m:t>
                      </m:r>
                      <m:r>
                        <a:rPr lang="es-CR" sz="1100" i="1">
                          <a:latin typeface="Cambria Math" panose="02040503050406030204" pitchFamily="18" charset="0"/>
                        </a:rPr>
                        <m:t>=1</m:t>
                      </m:r>
                    </m:sub>
                    <m:sup>
                      <m:r>
                        <a:rPr lang="es-CR" sz="1100" i="1">
                          <a:latin typeface="Cambria Math" panose="02040503050406030204" pitchFamily="18" charset="0"/>
                        </a:rPr>
                        <m:t>𝑛</m:t>
                      </m:r>
                    </m:sup>
                    <m:e>
                      <m:d>
                        <m:dPr>
                          <m:ctrlPr>
                            <a:rPr lang="es-CR" sz="1100" i="1">
                              <a:latin typeface="Cambria Math" panose="02040503050406030204" pitchFamily="18" charset="0"/>
                            </a:rPr>
                          </m:ctrlPr>
                        </m:dPr>
                        <m:e>
                          <m:r>
                            <a:rPr lang="es-CR" sz="1100" b="0" i="1">
                              <a:latin typeface="Cambria Math" panose="02040503050406030204" pitchFamily="18" charset="0"/>
                            </a:rPr>
                            <m:t>𝑃𝑒𝑟𝑠𝑜𝑛𝑎𝑠</m:t>
                          </m:r>
                          <m:r>
                            <a:rPr lang="es-CR" sz="1100" b="0" i="1">
                              <a:latin typeface="Cambria Math" panose="02040503050406030204" pitchFamily="18" charset="0"/>
                            </a:rPr>
                            <m:t> </m:t>
                          </m:r>
                          <m:r>
                            <a:rPr lang="es-CR" sz="1100" b="0" i="1">
                              <a:latin typeface="Cambria Math" panose="02040503050406030204" pitchFamily="18" charset="0"/>
                            </a:rPr>
                            <m:t>𝑒𝑛</m:t>
                          </m:r>
                          <m:r>
                            <a:rPr lang="es-CR" sz="1100" b="0" i="1">
                              <a:latin typeface="Cambria Math" panose="02040503050406030204" pitchFamily="18" charset="0"/>
                            </a:rPr>
                            <m:t> </m:t>
                          </m:r>
                          <m:r>
                            <a:rPr lang="es-CR" sz="1100" b="0" i="1">
                              <a:latin typeface="Cambria Math" panose="02040503050406030204" pitchFamily="18" charset="0"/>
                            </a:rPr>
                            <m:t>h𝑜𝑔𝑎𝑟𝑒𝑠</m:t>
                          </m:r>
                          <m:r>
                            <a:rPr lang="es-CR" sz="1100" b="0" i="1">
                              <a:latin typeface="Cambria Math" panose="02040503050406030204" pitchFamily="18" charset="0"/>
                            </a:rPr>
                            <m:t> </m:t>
                          </m:r>
                          <m:r>
                            <a:rPr lang="es-CR" sz="1100" b="0" i="1">
                              <a:latin typeface="Cambria Math" panose="02040503050406030204" pitchFamily="18" charset="0"/>
                            </a:rPr>
                            <m:t>𝑝𝑜𝑏𝑟𝑒𝑠</m:t>
                          </m:r>
                          <m:r>
                            <a:rPr lang="es-CR" sz="1100" b="0" i="1">
                              <a:latin typeface="Cambria Math" panose="02040503050406030204" pitchFamily="18" charset="0"/>
                            </a:rPr>
                            <m:t> </m:t>
                          </m:r>
                          <m:r>
                            <a:rPr lang="es-CR" sz="1100" b="0" i="1">
                              <a:latin typeface="Cambria Math" panose="02040503050406030204" pitchFamily="18" charset="0"/>
                            </a:rPr>
                            <m:t>𝑚𝑢𝑙𝑡𝑖𝑑𝑖𝑚𝑒𝑛𝑐𝑖𝑜𝑛𝑎𝑙𝑚𝑒𝑛𝑡𝑒</m:t>
                          </m:r>
                        </m:e>
                      </m:d>
                      <m:sSup>
                        <m:sSupPr>
                          <m:ctrlPr>
                            <a:rPr lang="es-CR" sz="1100" i="1">
                              <a:latin typeface="Cambria Math" panose="02040503050406030204" pitchFamily="18" charset="0"/>
                            </a:rPr>
                          </m:ctrlPr>
                        </m:sSupPr>
                        <m:e>
                          <m:r>
                            <a:rPr lang="es-CR" sz="1100" b="0" i="1">
                              <a:latin typeface="Cambria Math" panose="02040503050406030204" pitchFamily="18" charset="0"/>
                            </a:rPr>
                            <m:t>𝑛</m:t>
                          </m:r>
                          <m:r>
                            <a:rPr lang="es-CR" sz="1100" b="0" i="1">
                              <a:latin typeface="Cambria Math" panose="02040503050406030204" pitchFamily="18" charset="0"/>
                            </a:rPr>
                            <m:t>  )/</m:t>
                          </m:r>
                        </m:e>
                        <m:sup>
                          <m:r>
                            <a:rPr lang="es-CR" sz="1100" b="0" i="1">
                              <a:latin typeface="Cambria Math" panose="02040503050406030204" pitchFamily="18" charset="0"/>
                            </a:rPr>
                            <m:t>  </m:t>
                          </m:r>
                        </m:sup>
                      </m:sSup>
                      <m:r>
                        <a:rPr lang="es-CR" sz="1100" b="0" i="1">
                          <a:latin typeface="Cambria Math" panose="02040503050406030204" pitchFamily="18" charset="0"/>
                        </a:rPr>
                        <m:t>𝑇𝑜𝑡𝑎𝑙</m:t>
                      </m:r>
                      <m:r>
                        <a:rPr lang="es-CR" sz="1100" b="0" i="1">
                          <a:latin typeface="Cambria Math" panose="02040503050406030204" pitchFamily="18" charset="0"/>
                        </a:rPr>
                        <m:t> </m:t>
                      </m:r>
                      <m:r>
                        <a:rPr lang="es-CR" sz="1100" b="0" i="1">
                          <a:latin typeface="Cambria Math" panose="02040503050406030204" pitchFamily="18" charset="0"/>
                        </a:rPr>
                        <m:t>𝑑𝑒</m:t>
                      </m:r>
                      <m:r>
                        <a:rPr lang="es-CR" sz="1100" b="0" i="1">
                          <a:latin typeface="Cambria Math" panose="02040503050406030204" pitchFamily="18" charset="0"/>
                        </a:rPr>
                        <m:t> </m:t>
                      </m:r>
                      <m:r>
                        <a:rPr lang="es-CR" sz="1100" b="0" i="1">
                          <a:latin typeface="Cambria Math" panose="02040503050406030204" pitchFamily="18" charset="0"/>
                        </a:rPr>
                        <m:t>𝑝𝑒𝑟𝑠𝑜𝑛𝑎𝑠</m:t>
                      </m:r>
                      <m:r>
                        <a:rPr lang="es-CR" sz="1100" b="0" i="1">
                          <a:latin typeface="Cambria Math" panose="02040503050406030204" pitchFamily="18" charset="0"/>
                        </a:rPr>
                        <m:t>  )</m:t>
                      </m:r>
                    </m:e>
                  </m:nary>
                </m:oMath>
              </a14:m>
              <a:r>
                <a:rPr lang="es-CR" sz="1100"/>
                <a:t>*100</a:t>
              </a:r>
            </a:p>
          </xdr:txBody>
        </xdr:sp>
      </mc:Choice>
      <mc:Fallback xmlns="">
        <xdr:sp macro="" textlink="">
          <xdr:nvSpPr>
            <xdr:cNvPr id="2" name="CuadroTexto 1"/>
            <xdr:cNvSpPr txBox="1"/>
          </xdr:nvSpPr>
          <xdr:spPr>
            <a:xfrm>
              <a:off x="2666112" y="3400138"/>
              <a:ext cx="5725414" cy="5098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i="0">
                  <a:latin typeface="+mn-lt"/>
                </a:rPr>
                <a:t>Pobres</a:t>
              </a:r>
              <a:r>
                <a:rPr lang="es-CR" sz="1100" i="0" baseline="0">
                  <a:latin typeface="+mn-lt"/>
                </a:rPr>
                <a:t> IPM </a:t>
              </a:r>
              <a:r>
                <a:rPr lang="es-CR" sz="1100" i="0">
                  <a:latin typeface="Cambria Math" panose="02040503050406030204" pitchFamily="18" charset="0"/>
                </a:rPr>
                <a:t>=</a:t>
              </a:r>
              <a:endParaRPr lang="es-CR" sz="1100" i="1">
                <a:latin typeface="Cambria Math" panose="02040503050406030204" pitchFamily="18" charset="0"/>
              </a:endParaRPr>
            </a:p>
            <a:p>
              <a:endParaRPr lang="es-CR" sz="1100" b="0" i="1">
                <a:latin typeface="Cambria Math" panose="02040503050406030204" pitchFamily="18" charset="0"/>
              </a:endParaRPr>
            </a:p>
            <a:p>
              <a:r>
                <a:rPr lang="es-CR" sz="1100" b="0" i="0">
                  <a:latin typeface="Cambria Math" panose="02040503050406030204" pitchFamily="18" charset="0"/>
                </a:rPr>
                <a:t>((</a:t>
              </a:r>
              <a:r>
                <a:rPr lang="es-CR" sz="1100" i="0">
                  <a:latin typeface="Cambria Math" panose="02040503050406030204" pitchFamily="18" charset="0"/>
                </a:rPr>
                <a:t>∑_(𝑘=1)^𝑛</a:t>
              </a:r>
              <a:r>
                <a:rPr lang="es-CR" sz="1100" b="0" i="0">
                  <a:latin typeface="Cambria Math" panose="02040503050406030204" pitchFamily="18" charset="0"/>
                </a:rPr>
                <a:t>▒〖(𝑃𝑒𝑟𝑠𝑜𝑛𝑎𝑠 𝑒𝑛 ℎ𝑜𝑔𝑎𝑟𝑒𝑠 𝑝𝑜𝑏𝑟𝑒𝑠 𝑚𝑢𝑙𝑡𝑖𝑑𝑖𝑚𝑒𝑛𝑐𝑖𝑜𝑛𝑎𝑙𝑚𝑒𝑛𝑡𝑒) 〖𝑛  )/〗^(  ) 𝑇𝑜𝑡𝑎𝑙 𝑑𝑒 𝑝𝑒𝑟𝑠𝑜𝑛𝑎𝑠  )〗</a:t>
              </a:r>
              <a:r>
                <a:rPr lang="es-CR" sz="1100"/>
                <a:t>*100</a:t>
              </a:r>
            </a:p>
          </xdr:txBody>
        </xdr:sp>
      </mc:Fallback>
    </mc:AlternateContent>
    <xdr:clientData/>
  </xdr:oneCellAnchor>
</xdr:wsDr>
</file>

<file path=xl/drawings/drawing23.xml><?xml version="1.0" encoding="utf-8"?>
<xdr:wsDr xmlns:xdr="http://schemas.openxmlformats.org/drawingml/2006/spreadsheetDrawing" xmlns:a="http://schemas.openxmlformats.org/drawingml/2006/main">
  <xdr:oneCellAnchor>
    <xdr:from>
      <xdr:col>2</xdr:col>
      <xdr:colOff>123825</xdr:colOff>
      <xdr:row>5</xdr:row>
      <xdr:rowOff>114300</xdr:rowOff>
    </xdr:from>
    <xdr:ext cx="2952749" cy="18485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2800-000002000000}"/>
                </a:ext>
              </a:extLst>
            </xdr:cNvPr>
            <xdr:cNvSpPr txBox="1"/>
          </xdr:nvSpPr>
          <xdr:spPr>
            <a:xfrm>
              <a:off x="2714625" y="2295525"/>
              <a:ext cx="2952749" cy="1848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14:m>
                <m:oMath xmlns:m="http://schemas.openxmlformats.org/officeDocument/2006/math">
                  <m:sSub>
                    <m:sSubPr>
                      <m:ctrlPr>
                        <a:rPr lang="es-CR" sz="1100" i="1">
                          <a:solidFill>
                            <a:schemeClr val="tx1"/>
                          </a:solidFill>
                          <a:effectLst/>
                          <a:latin typeface="Cambria Math" panose="02040503050406030204" pitchFamily="18" charset="0"/>
                          <a:ea typeface="+mn-ea"/>
                          <a:cs typeface="+mn-cs"/>
                        </a:rPr>
                      </m:ctrlPr>
                    </m:sSubPr>
                    <m:e>
                      <m:r>
                        <a:rPr lang="es-CR" sz="1100" b="0" i="1">
                          <a:solidFill>
                            <a:schemeClr val="tx1"/>
                          </a:solidFill>
                          <a:effectLst/>
                          <a:latin typeface="Cambria Math" panose="02040503050406030204" pitchFamily="18" charset="0"/>
                          <a:ea typeface="+mn-ea"/>
                          <a:cs typeface="+mn-cs"/>
                        </a:rPr>
                        <m:t>𝐶</m:t>
                      </m:r>
                    </m:e>
                    <m:sub>
                      <m:r>
                        <a:rPr lang="es-CR" sz="1100" b="0" i="1">
                          <a:solidFill>
                            <a:schemeClr val="tx1"/>
                          </a:solidFill>
                          <a:effectLst/>
                          <a:latin typeface="Cambria Math" panose="02040503050406030204" pitchFamily="18" charset="0"/>
                          <a:ea typeface="+mn-ea"/>
                          <a:cs typeface="+mn-cs"/>
                        </a:rPr>
                        <m:t>𝐺</m:t>
                      </m:r>
                    </m:sub>
                  </m:sSub>
                  <m:r>
                    <a:rPr lang="es-CR" sz="1100" b="0" i="1">
                      <a:solidFill>
                        <a:schemeClr val="tx1"/>
                      </a:solidFill>
                      <a:effectLst/>
                      <a:latin typeface="Cambria Math" panose="02040503050406030204" pitchFamily="18" charset="0"/>
                      <a:ea typeface="+mn-ea"/>
                      <a:cs typeface="+mn-cs"/>
                    </a:rPr>
                    <m:t>=(</m:t>
                  </m:r>
                  <m:nary>
                    <m:naryPr>
                      <m:chr m:val="∑"/>
                      <m:ctrlPr>
                        <a:rPr lang="es-CR" sz="1100" i="1">
                          <a:latin typeface="Cambria Math" panose="02040503050406030204" pitchFamily="18" charset="0"/>
                        </a:rPr>
                      </m:ctrlPr>
                    </m:naryPr>
                    <m:sub>
                      <m:r>
                        <m:rPr>
                          <m:brk m:alnAt="23"/>
                        </m:rPr>
                        <a:rPr lang="es-CR" sz="1100" b="0" i="1">
                          <a:latin typeface="Cambria Math" panose="02040503050406030204" pitchFamily="18" charset="0"/>
                        </a:rPr>
                        <m:t>𝑖</m:t>
                      </m:r>
                      <m:r>
                        <a:rPr lang="es-CR" sz="1100" i="1">
                          <a:latin typeface="Cambria Math" panose="02040503050406030204" pitchFamily="18" charset="0"/>
                        </a:rPr>
                        <m:t>=1</m:t>
                      </m:r>
                    </m:sub>
                    <m:sup>
                      <m:r>
                        <a:rPr lang="es-CR" sz="1100" b="0" i="1">
                          <a:latin typeface="Cambria Math" panose="02040503050406030204" pitchFamily="18" charset="0"/>
                        </a:rPr>
                        <m:t>𝑛</m:t>
                      </m:r>
                      <m:r>
                        <a:rPr lang="es-CR" sz="1100" b="0" i="1">
                          <a:latin typeface="Cambria Math" panose="02040503050406030204" pitchFamily="18" charset="0"/>
                        </a:rPr>
                        <m:t>−1</m:t>
                      </m:r>
                    </m:sup>
                    <m:e>
                      <m:d>
                        <m:dPr>
                          <m:ctrlPr>
                            <a:rPr lang="es-CR" sz="1100" i="1">
                              <a:latin typeface="Cambria Math" panose="02040503050406030204" pitchFamily="18" charset="0"/>
                            </a:rPr>
                          </m:ctrlPr>
                        </m:dPr>
                        <m:e>
                          <m:sSub>
                            <m:sSubPr>
                              <m:ctrlPr>
                                <a:rPr lang="es-CR" sz="1100" i="1">
                                  <a:latin typeface="Cambria Math" panose="02040503050406030204" pitchFamily="18" charset="0"/>
                                </a:rPr>
                              </m:ctrlPr>
                            </m:sSubPr>
                            <m:e>
                              <m:r>
                                <a:rPr lang="es-CR" sz="1100" b="0" i="1">
                                  <a:latin typeface="Cambria Math" panose="02040503050406030204" pitchFamily="18" charset="0"/>
                                </a:rPr>
                                <m:t>𝑝</m:t>
                              </m:r>
                            </m:e>
                            <m:sub>
                              <m:r>
                                <a:rPr lang="es-CR" sz="1100" b="0" i="1">
                                  <a:latin typeface="Cambria Math" panose="02040503050406030204" pitchFamily="18" charset="0"/>
                                </a:rPr>
                                <m:t>𝑖</m:t>
                              </m:r>
                              <m:r>
                                <a:rPr lang="es-CR" sz="1100" b="0" i="1">
                                  <a:latin typeface="Cambria Math" panose="02040503050406030204" pitchFamily="18" charset="0"/>
                                </a:rPr>
                                <m:t>− </m:t>
                              </m:r>
                            </m:sub>
                          </m:sSub>
                          <m:sSub>
                            <m:sSubPr>
                              <m:ctrlPr>
                                <a:rPr lang="es-CR" sz="1100" i="1">
                                  <a:solidFill>
                                    <a:schemeClr val="tx1"/>
                                  </a:solidFill>
                                  <a:effectLst/>
                                  <a:latin typeface="Cambria Math" panose="02040503050406030204" pitchFamily="18" charset="0"/>
                                  <a:ea typeface="+mn-ea"/>
                                  <a:cs typeface="+mn-cs"/>
                                </a:rPr>
                              </m:ctrlPr>
                            </m:sSubPr>
                            <m:e>
                              <m:r>
                                <a:rPr lang="es-CR" sz="1100" b="0" i="1">
                                  <a:solidFill>
                                    <a:schemeClr val="tx1"/>
                                  </a:solidFill>
                                  <a:effectLst/>
                                  <a:latin typeface="Cambria Math" panose="02040503050406030204" pitchFamily="18" charset="0"/>
                                  <a:ea typeface="+mn-ea"/>
                                  <a:cs typeface="+mn-cs"/>
                                </a:rPr>
                                <m:t>𝑞</m:t>
                              </m:r>
                            </m:e>
                            <m:sub>
                              <m:r>
                                <a:rPr lang="es-CR" sz="1100" b="0" i="1">
                                  <a:solidFill>
                                    <a:schemeClr val="tx1"/>
                                  </a:solidFill>
                                  <a:effectLst/>
                                  <a:latin typeface="Cambria Math" panose="02040503050406030204" pitchFamily="18" charset="0"/>
                                  <a:ea typeface="+mn-ea"/>
                                  <a:cs typeface="+mn-cs"/>
                                </a:rPr>
                                <m:t>𝑖</m:t>
                              </m:r>
                              <m:r>
                                <a:rPr lang="es-CR" sz="1100" b="0" i="1">
                                  <a:solidFill>
                                    <a:schemeClr val="tx1"/>
                                  </a:solidFill>
                                  <a:effectLst/>
                                  <a:latin typeface="Cambria Math" panose="02040503050406030204" pitchFamily="18" charset="0"/>
                                  <a:ea typeface="+mn-ea"/>
                                  <a:cs typeface="+mn-cs"/>
                                </a:rPr>
                                <m:t> </m:t>
                              </m:r>
                            </m:sub>
                          </m:sSub>
                        </m:e>
                      </m:d>
                    </m:e>
                  </m:nary>
                </m:oMath>
              </a14:m>
              <a:r>
                <a:rPr lang="es-CR" sz="1100"/>
                <a:t>  ) / </a:t>
              </a:r>
              <a14:m>
                <m:oMath xmlns:m="http://schemas.openxmlformats.org/officeDocument/2006/math">
                  <m:nary>
                    <m:naryPr>
                      <m:chr m:val="∑"/>
                      <m:ctrlPr>
                        <a:rPr lang="es-CR" sz="1100" i="1">
                          <a:solidFill>
                            <a:schemeClr val="tx1"/>
                          </a:solidFill>
                          <a:effectLst/>
                          <a:latin typeface="Cambria Math" panose="02040503050406030204" pitchFamily="18" charset="0"/>
                          <a:ea typeface="+mn-ea"/>
                          <a:cs typeface="+mn-cs"/>
                        </a:rPr>
                      </m:ctrlPr>
                    </m:naryPr>
                    <m:sub>
                      <m:r>
                        <m:rPr>
                          <m:brk m:alnAt="23"/>
                        </m:rPr>
                        <a:rPr lang="es-CR" sz="1100" b="0" i="1">
                          <a:solidFill>
                            <a:schemeClr val="tx1"/>
                          </a:solidFill>
                          <a:effectLst/>
                          <a:latin typeface="Cambria Math" panose="02040503050406030204" pitchFamily="18" charset="0"/>
                          <a:ea typeface="+mn-ea"/>
                          <a:cs typeface="+mn-cs"/>
                        </a:rPr>
                        <m:t>𝑖</m:t>
                      </m:r>
                      <m:r>
                        <a:rPr lang="es-CR" sz="1100" i="1">
                          <a:solidFill>
                            <a:schemeClr val="tx1"/>
                          </a:solidFill>
                          <a:effectLst/>
                          <a:latin typeface="Cambria Math" panose="02040503050406030204" pitchFamily="18" charset="0"/>
                          <a:ea typeface="+mn-ea"/>
                          <a:cs typeface="+mn-cs"/>
                        </a:rPr>
                        <m:t>=1</m:t>
                      </m:r>
                    </m:sub>
                    <m:sup>
                      <m:r>
                        <a:rPr lang="es-CR" sz="1100" b="0" i="1">
                          <a:solidFill>
                            <a:schemeClr val="tx1"/>
                          </a:solidFill>
                          <a:effectLst/>
                          <a:latin typeface="Cambria Math" panose="02040503050406030204" pitchFamily="18" charset="0"/>
                          <a:ea typeface="+mn-ea"/>
                          <a:cs typeface="+mn-cs"/>
                        </a:rPr>
                        <m:t>𝑛</m:t>
                      </m:r>
                      <m:r>
                        <a:rPr lang="es-CR" sz="1100" b="0" i="1">
                          <a:solidFill>
                            <a:schemeClr val="tx1"/>
                          </a:solidFill>
                          <a:effectLst/>
                          <a:latin typeface="Cambria Math" panose="02040503050406030204" pitchFamily="18" charset="0"/>
                          <a:ea typeface="+mn-ea"/>
                          <a:cs typeface="+mn-cs"/>
                        </a:rPr>
                        <m:t>−1</m:t>
                      </m:r>
                    </m:sup>
                    <m:e>
                      <m:d>
                        <m:dPr>
                          <m:ctrlPr>
                            <a:rPr lang="es-CR" sz="1100" i="1">
                              <a:solidFill>
                                <a:schemeClr val="tx1"/>
                              </a:solidFill>
                              <a:effectLst/>
                              <a:latin typeface="Cambria Math" panose="02040503050406030204" pitchFamily="18" charset="0"/>
                              <a:ea typeface="+mn-ea"/>
                              <a:cs typeface="+mn-cs"/>
                            </a:rPr>
                          </m:ctrlPr>
                        </m:dPr>
                        <m:e>
                          <m:sSub>
                            <m:sSubPr>
                              <m:ctrlPr>
                                <a:rPr lang="es-CR" sz="1100" i="1">
                                  <a:solidFill>
                                    <a:schemeClr val="tx1"/>
                                  </a:solidFill>
                                  <a:effectLst/>
                                  <a:latin typeface="Cambria Math" panose="02040503050406030204" pitchFamily="18" charset="0"/>
                                  <a:ea typeface="+mn-ea"/>
                                  <a:cs typeface="+mn-cs"/>
                                </a:rPr>
                              </m:ctrlPr>
                            </m:sSubPr>
                            <m:e>
                              <m:r>
                                <a:rPr lang="es-CR" sz="1100" b="0" i="1">
                                  <a:solidFill>
                                    <a:schemeClr val="tx1"/>
                                  </a:solidFill>
                                  <a:effectLst/>
                                  <a:latin typeface="Cambria Math" panose="02040503050406030204" pitchFamily="18" charset="0"/>
                                  <a:ea typeface="+mn-ea"/>
                                  <a:cs typeface="+mn-cs"/>
                                </a:rPr>
                                <m:t>𝑝</m:t>
                              </m:r>
                            </m:e>
                            <m:sub>
                              <m:r>
                                <a:rPr lang="es-CR" sz="1100" b="0" i="1">
                                  <a:solidFill>
                                    <a:schemeClr val="tx1"/>
                                  </a:solidFill>
                                  <a:effectLst/>
                                  <a:latin typeface="Cambria Math" panose="02040503050406030204" pitchFamily="18" charset="0"/>
                                  <a:ea typeface="+mn-ea"/>
                                  <a:cs typeface="+mn-cs"/>
                                </a:rPr>
                                <m:t>𝑖</m:t>
                              </m:r>
                              <m:r>
                                <a:rPr lang="es-CR" sz="1100" b="0" i="1">
                                  <a:solidFill>
                                    <a:schemeClr val="tx1"/>
                                  </a:solidFill>
                                  <a:effectLst/>
                                  <a:latin typeface="Cambria Math" panose="02040503050406030204" pitchFamily="18" charset="0"/>
                                  <a:ea typeface="+mn-ea"/>
                                  <a:cs typeface="+mn-cs"/>
                                </a:rPr>
                                <m:t> </m:t>
                              </m:r>
                            </m:sub>
                          </m:sSub>
                        </m:e>
                      </m:d>
                    </m:e>
                  </m:nary>
                </m:oMath>
              </a14:m>
              <a:endParaRPr lang="es-CR" sz="1100"/>
            </a:p>
          </xdr:txBody>
        </xdr:sp>
      </mc:Choice>
      <mc:Fallback xmlns="">
        <xdr:sp macro="" textlink="">
          <xdr:nvSpPr>
            <xdr:cNvPr id="2" name="CuadroTexto 1"/>
            <xdr:cNvSpPr txBox="1"/>
          </xdr:nvSpPr>
          <xdr:spPr>
            <a:xfrm>
              <a:off x="2714625" y="2295525"/>
              <a:ext cx="2952749" cy="1848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R" sz="1100" b="0" i="0">
                  <a:solidFill>
                    <a:schemeClr val="tx1"/>
                  </a:solidFill>
                  <a:effectLst/>
                  <a:latin typeface="Cambria Math" panose="02040503050406030204" pitchFamily="18" charset="0"/>
                  <a:ea typeface="+mn-ea"/>
                  <a:cs typeface="+mn-cs"/>
                </a:rPr>
                <a:t>𝐶_𝐺=(</a:t>
              </a:r>
              <a:r>
                <a:rPr lang="es-CR" sz="1100" i="0">
                  <a:latin typeface="Cambria Math" panose="02040503050406030204" pitchFamily="18" charset="0"/>
                </a:rPr>
                <a:t>∑_(</a:t>
              </a:r>
              <a:r>
                <a:rPr lang="es-CR" sz="1100" b="0" i="0">
                  <a:latin typeface="Cambria Math" panose="02040503050406030204" pitchFamily="18" charset="0"/>
                </a:rPr>
                <a:t>𝑖</a:t>
              </a:r>
              <a:r>
                <a:rPr lang="es-CR" sz="1100" i="0">
                  <a:latin typeface="Cambria Math" panose="02040503050406030204" pitchFamily="18" charset="0"/>
                </a:rPr>
                <a:t>=1)</a:t>
              </a:r>
              <a:r>
                <a:rPr lang="es-CR" sz="1100" b="0" i="0">
                  <a:latin typeface="Cambria Math" panose="02040503050406030204" pitchFamily="18" charset="0"/>
                </a:rPr>
                <a:t>^(𝑛−1)</a:t>
              </a:r>
              <a:r>
                <a:rPr lang="es-CR" sz="1100" b="0" i="0">
                  <a:solidFill>
                    <a:schemeClr val="tx1"/>
                  </a:solidFill>
                  <a:effectLst/>
                  <a:latin typeface="Cambria Math" panose="02040503050406030204" pitchFamily="18" charset="0"/>
                  <a:ea typeface="+mn-ea"/>
                  <a:cs typeface="+mn-cs"/>
                </a:rPr>
                <a:t>▒(</a:t>
              </a:r>
              <a:r>
                <a:rPr lang="es-CR" sz="1100" b="0" i="0">
                  <a:latin typeface="Cambria Math" panose="02040503050406030204" pitchFamily="18" charset="0"/>
                </a:rPr>
                <a:t>𝑝_(𝑖− )</a:t>
              </a:r>
              <a:r>
                <a:rPr lang="es-CR" sz="1100" b="0" i="0">
                  <a:solidFill>
                    <a:schemeClr val="tx1"/>
                  </a:solidFill>
                  <a:effectLst/>
                  <a:latin typeface="Cambria Math" panose="02040503050406030204" pitchFamily="18" charset="0"/>
                  <a:ea typeface="+mn-ea"/>
                  <a:cs typeface="+mn-cs"/>
                </a:rPr>
                <a:t> 𝑞_(𝑖 ) ) </a:t>
              </a:r>
              <a:r>
                <a:rPr lang="es-CR" sz="1100"/>
                <a:t>  ) / </a:t>
              </a:r>
              <a:r>
                <a:rPr lang="es-CR" sz="1100" i="0">
                  <a:solidFill>
                    <a:schemeClr val="tx1"/>
                  </a:solidFill>
                  <a:effectLst/>
                  <a:latin typeface="Cambria Math" panose="02040503050406030204" pitchFamily="18" charset="0"/>
                  <a:ea typeface="+mn-ea"/>
                  <a:cs typeface="+mn-cs"/>
                </a:rPr>
                <a:t>∑_(</a:t>
              </a:r>
              <a:r>
                <a:rPr lang="es-CR" sz="1100" b="0" i="0">
                  <a:solidFill>
                    <a:schemeClr val="tx1"/>
                  </a:solidFill>
                  <a:effectLst/>
                  <a:latin typeface="Cambria Math" panose="02040503050406030204" pitchFamily="18" charset="0"/>
                  <a:ea typeface="+mn-ea"/>
                  <a:cs typeface="+mn-cs"/>
                </a:rPr>
                <a:t>𝑖</a:t>
              </a:r>
              <a:r>
                <a:rPr lang="es-CR" sz="1100" i="0">
                  <a:solidFill>
                    <a:schemeClr val="tx1"/>
                  </a:solidFill>
                  <a:effectLst/>
                  <a:latin typeface="Cambria Math" panose="02040503050406030204" pitchFamily="18" charset="0"/>
                  <a:ea typeface="+mn-ea"/>
                  <a:cs typeface="+mn-cs"/>
                </a:rPr>
                <a:t>=1)</a:t>
              </a:r>
              <a:r>
                <a:rPr lang="es-CR" sz="1100" b="0" i="0">
                  <a:solidFill>
                    <a:schemeClr val="tx1"/>
                  </a:solidFill>
                  <a:effectLst/>
                  <a:latin typeface="Cambria Math" panose="02040503050406030204" pitchFamily="18" charset="0"/>
                  <a:ea typeface="+mn-ea"/>
                  <a:cs typeface="+mn-cs"/>
                </a:rPr>
                <a:t>^(𝑛−1)▒(𝑝_(𝑖 ) ) </a:t>
              </a:r>
              <a:endParaRPr lang="es-CR" sz="1100"/>
            </a:p>
          </xdr:txBody>
        </xdr:sp>
      </mc:Fallback>
    </mc:AlternateContent>
    <xdr:clientData/>
  </xdr:oneCellAnchor>
</xdr:wsDr>
</file>

<file path=xl/drawings/drawing24.xml><?xml version="1.0" encoding="utf-8"?>
<xdr:wsDr xmlns:xdr="http://schemas.openxmlformats.org/drawingml/2006/spreadsheetDrawing" xmlns:a="http://schemas.openxmlformats.org/drawingml/2006/main">
  <xdr:twoCellAnchor>
    <xdr:from>
      <xdr:col>2</xdr:col>
      <xdr:colOff>990600</xdr:colOff>
      <xdr:row>5</xdr:row>
      <xdr:rowOff>257175</xdr:rowOff>
    </xdr:from>
    <xdr:to>
      <xdr:col>2</xdr:col>
      <xdr:colOff>3971925</xdr:colOff>
      <xdr:row>5</xdr:row>
      <xdr:rowOff>628650</xdr:rowOff>
    </xdr:to>
    <xdr:pic>
      <xdr:nvPicPr>
        <xdr:cNvPr id="2" name="Imagen 1">
          <a:extLst>
            <a:ext uri="{FF2B5EF4-FFF2-40B4-BE49-F238E27FC236}">
              <a16:creationId xmlns:a16="http://schemas.microsoft.com/office/drawing/2014/main" id="{00000000-0008-0000-2C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3350" y="2219325"/>
          <a:ext cx="2981325" cy="3714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2</xdr:col>
      <xdr:colOff>1943100</xdr:colOff>
      <xdr:row>5</xdr:row>
      <xdr:rowOff>171450</xdr:rowOff>
    </xdr:from>
    <xdr:to>
      <xdr:col>2</xdr:col>
      <xdr:colOff>3848100</xdr:colOff>
      <xdr:row>5</xdr:row>
      <xdr:rowOff>542925</xdr:rowOff>
    </xdr:to>
    <xdr:pic>
      <xdr:nvPicPr>
        <xdr:cNvPr id="2" name="Imagen 1">
          <a:extLst>
            <a:ext uri="{FF2B5EF4-FFF2-40B4-BE49-F238E27FC236}">
              <a16:creationId xmlns:a16="http://schemas.microsoft.com/office/drawing/2014/main" id="{00000000-0008-0000-2E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3925" y="1381125"/>
          <a:ext cx="1905000" cy="3714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2</xdr:col>
      <xdr:colOff>1533525</xdr:colOff>
      <xdr:row>5</xdr:row>
      <xdr:rowOff>142875</xdr:rowOff>
    </xdr:from>
    <xdr:to>
      <xdr:col>2</xdr:col>
      <xdr:colOff>3810000</xdr:colOff>
      <xdr:row>5</xdr:row>
      <xdr:rowOff>514350</xdr:rowOff>
    </xdr:to>
    <xdr:pic>
      <xdr:nvPicPr>
        <xdr:cNvPr id="2" name="Imagen 1">
          <a:extLst>
            <a:ext uri="{FF2B5EF4-FFF2-40B4-BE49-F238E27FC236}">
              <a16:creationId xmlns:a16="http://schemas.microsoft.com/office/drawing/2014/main" id="{00000000-0008-0000-3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81500" y="1476375"/>
          <a:ext cx="2276475" cy="3714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2</xdr:col>
      <xdr:colOff>1638300</xdr:colOff>
      <xdr:row>5</xdr:row>
      <xdr:rowOff>133350</xdr:rowOff>
    </xdr:from>
    <xdr:to>
      <xdr:col>2</xdr:col>
      <xdr:colOff>3914775</xdr:colOff>
      <xdr:row>5</xdr:row>
      <xdr:rowOff>504825</xdr:rowOff>
    </xdr:to>
    <xdr:pic>
      <xdr:nvPicPr>
        <xdr:cNvPr id="3" name="Imagen 2">
          <a:extLst>
            <a:ext uri="{FF2B5EF4-FFF2-40B4-BE49-F238E27FC236}">
              <a16:creationId xmlns:a16="http://schemas.microsoft.com/office/drawing/2014/main" id="{00000000-0008-0000-32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33900" y="1600200"/>
          <a:ext cx="2276475" cy="3714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2</xdr:col>
      <xdr:colOff>85725</xdr:colOff>
      <xdr:row>7</xdr:row>
      <xdr:rowOff>114300</xdr:rowOff>
    </xdr:from>
    <xdr:to>
      <xdr:col>2</xdr:col>
      <xdr:colOff>2019300</xdr:colOff>
      <xdr:row>7</xdr:row>
      <xdr:rowOff>485775</xdr:rowOff>
    </xdr:to>
    <xdr:pic>
      <xdr:nvPicPr>
        <xdr:cNvPr id="2" name="Imagen 1">
          <a:extLst>
            <a:ext uri="{FF2B5EF4-FFF2-40B4-BE49-F238E27FC236}">
              <a16:creationId xmlns:a16="http://schemas.microsoft.com/office/drawing/2014/main" id="{00000000-0008-0000-34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24100" y="6019800"/>
          <a:ext cx="1933575" cy="3714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oneCellAnchor>
    <xdr:from>
      <xdr:col>2</xdr:col>
      <xdr:colOff>47625</xdr:colOff>
      <xdr:row>5</xdr:row>
      <xdr:rowOff>237839</xdr:rowOff>
    </xdr:from>
    <xdr:ext cx="5562600" cy="70513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3600-000002000000}"/>
                </a:ext>
              </a:extLst>
            </xdr:cNvPr>
            <xdr:cNvSpPr txBox="1"/>
          </xdr:nvSpPr>
          <xdr:spPr>
            <a:xfrm>
              <a:off x="2638425" y="2199989"/>
              <a:ext cx="5562600" cy="7051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R" sz="1100"/>
                <a:t>Ingreso</a:t>
              </a:r>
              <a:r>
                <a:rPr lang="es-CR" sz="1100" baseline="0"/>
                <a:t> percápita </a:t>
              </a:r>
              <a14:m>
                <m:oMath xmlns:m="http://schemas.openxmlformats.org/officeDocument/2006/math">
                  <m:r>
                    <a:rPr lang="es-CR" sz="1100" i="1">
                      <a:latin typeface="Cambria Math" panose="02040503050406030204" pitchFamily="18" charset="0"/>
                    </a:rPr>
                    <m:t>=</m:t>
                  </m:r>
                </m:oMath>
              </a14:m>
              <a:endParaRPr lang="es-CR" sz="1100" i="1">
                <a:latin typeface="Cambria Math" panose="02040503050406030204" pitchFamily="18" charset="0"/>
              </a:endParaRPr>
            </a:p>
            <a:p>
              <a:endParaRPr lang="es-CR" sz="1100" b="0" i="1">
                <a:latin typeface="Cambria Math" panose="02040503050406030204" pitchFamily="18" charset="0"/>
              </a:endParaRPr>
            </a:p>
            <a:p>
              <a14:m>
                <m:oMath xmlns:m="http://schemas.openxmlformats.org/officeDocument/2006/math">
                  <m:r>
                    <a:rPr lang="es-CR" sz="1100" b="0" i="1">
                      <a:latin typeface="Cambria Math" panose="02040503050406030204" pitchFamily="18" charset="0"/>
                    </a:rPr>
                    <m:t>(</m:t>
                  </m:r>
                  <m:nary>
                    <m:naryPr>
                      <m:chr m:val="∑"/>
                      <m:ctrlPr>
                        <a:rPr lang="es-CR" sz="1100" i="1">
                          <a:latin typeface="Cambria Math" panose="02040503050406030204" pitchFamily="18" charset="0"/>
                        </a:rPr>
                      </m:ctrlPr>
                    </m:naryPr>
                    <m:sub>
                      <m:r>
                        <a:rPr lang="es-CR" sz="1100" i="1">
                          <a:latin typeface="Cambria Math" panose="02040503050406030204" pitchFamily="18" charset="0"/>
                        </a:rPr>
                        <m:t>𝑘</m:t>
                      </m:r>
                      <m:r>
                        <a:rPr lang="es-CR" sz="1100" i="1">
                          <a:latin typeface="Cambria Math" panose="02040503050406030204" pitchFamily="18" charset="0"/>
                        </a:rPr>
                        <m:t>=1</m:t>
                      </m:r>
                    </m:sub>
                    <m:sup>
                      <m:r>
                        <a:rPr lang="es-CR" sz="1100" i="1">
                          <a:latin typeface="Cambria Math" panose="02040503050406030204" pitchFamily="18" charset="0"/>
                        </a:rPr>
                        <m:t>𝑛</m:t>
                      </m:r>
                    </m:sup>
                    <m:e>
                      <m:r>
                        <a:rPr lang="es-CR" sz="1100" b="0" i="1">
                          <a:latin typeface="Cambria Math" panose="02040503050406030204" pitchFamily="18" charset="0"/>
                        </a:rPr>
                        <m:t>  </m:t>
                      </m:r>
                      <m:r>
                        <a:rPr lang="es-CR" sz="1100" b="0" i="1">
                          <a:latin typeface="Cambria Math" panose="02040503050406030204" pitchFamily="18" charset="0"/>
                        </a:rPr>
                        <m:t>𝐼𝑛𝑔𝑟𝑒𝑠𝑜𝑠</m:t>
                      </m:r>
                      <m:r>
                        <a:rPr lang="es-CR" sz="1100" b="0" i="1">
                          <a:latin typeface="Cambria Math" panose="02040503050406030204" pitchFamily="18" charset="0"/>
                        </a:rPr>
                        <m:t> </m:t>
                      </m:r>
                      <m:r>
                        <a:rPr lang="es-CR" sz="1100" b="0" i="1">
                          <a:latin typeface="Cambria Math" panose="02040503050406030204" pitchFamily="18" charset="0"/>
                        </a:rPr>
                        <m:t>𝑑𝑒</m:t>
                      </m:r>
                      <m:r>
                        <a:rPr lang="es-CR" sz="1100" b="0" i="1">
                          <a:latin typeface="Cambria Math" panose="02040503050406030204" pitchFamily="18" charset="0"/>
                        </a:rPr>
                        <m:t> </m:t>
                      </m:r>
                      <m:r>
                        <a:rPr lang="es-CR" sz="1100" b="0" i="1">
                          <a:latin typeface="Cambria Math" panose="02040503050406030204" pitchFamily="18" charset="0"/>
                        </a:rPr>
                        <m:t>𝑙𝑜𝑠</m:t>
                      </m:r>
                      <m:r>
                        <a:rPr lang="es-CR" sz="1100" b="0" i="1">
                          <a:latin typeface="Cambria Math" panose="02040503050406030204" pitchFamily="18" charset="0"/>
                        </a:rPr>
                        <m:t> </m:t>
                      </m:r>
                      <m:r>
                        <a:rPr lang="es-CR" sz="1100" b="0" i="1">
                          <a:latin typeface="Cambria Math" panose="02040503050406030204" pitchFamily="18" charset="0"/>
                        </a:rPr>
                        <m:t>𝑚𝑖𝑒𝑚𝑏𝑟𝑜𝑠</m:t>
                      </m:r>
                      <m:r>
                        <a:rPr lang="es-CR" sz="1100" b="0" i="1">
                          <a:latin typeface="Cambria Math" panose="02040503050406030204" pitchFamily="18" charset="0"/>
                        </a:rPr>
                        <m:t> </m:t>
                      </m:r>
                      <m:r>
                        <a:rPr lang="es-CR" sz="1100" b="0" i="1">
                          <a:latin typeface="Cambria Math" panose="02040503050406030204" pitchFamily="18" charset="0"/>
                        </a:rPr>
                        <m:t>𝑑𝑒𝑙</m:t>
                      </m:r>
                      <m:r>
                        <a:rPr lang="es-CR" sz="1100" b="0" i="1">
                          <a:latin typeface="Cambria Math" panose="02040503050406030204" pitchFamily="18" charset="0"/>
                        </a:rPr>
                        <m:t> </m:t>
                      </m:r>
                      <m:r>
                        <a:rPr lang="es-CR" sz="1100" b="0" i="1">
                          <a:latin typeface="Cambria Math" panose="02040503050406030204" pitchFamily="18" charset="0"/>
                        </a:rPr>
                        <m:t>h𝑜𝑔𝑎𝑟</m:t>
                      </m:r>
                    </m:e>
                  </m:nary>
                  <m:r>
                    <a:rPr lang="es-CR" sz="1100" b="0" i="0">
                      <a:latin typeface="Cambria Math" panose="02040503050406030204" pitchFamily="18" charset="0"/>
                    </a:rPr>
                    <m:t>)</m:t>
                  </m:r>
                </m:oMath>
              </a14:m>
              <a:r>
                <a:rPr lang="es-CR" sz="1100"/>
                <a:t>/ Total</a:t>
              </a:r>
              <a:r>
                <a:rPr lang="es-CR" sz="1100" baseline="0"/>
                <a:t> de miembros del hogar</a:t>
              </a:r>
              <a:endParaRPr lang="es-CR" sz="1100"/>
            </a:p>
          </xdr:txBody>
        </xdr:sp>
      </mc:Choice>
      <mc:Fallback xmlns="">
        <xdr:sp macro="" textlink="">
          <xdr:nvSpPr>
            <xdr:cNvPr id="2" name="CuadroTexto 1"/>
            <xdr:cNvSpPr txBox="1"/>
          </xdr:nvSpPr>
          <xdr:spPr>
            <a:xfrm>
              <a:off x="2638425" y="2199989"/>
              <a:ext cx="5562600" cy="7051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R" sz="1100"/>
                <a:t>Ingreso</a:t>
              </a:r>
              <a:r>
                <a:rPr lang="es-CR" sz="1100" baseline="0"/>
                <a:t> percápita </a:t>
              </a:r>
              <a:r>
                <a:rPr lang="es-CR" sz="1100" i="0">
                  <a:latin typeface="Cambria Math" panose="02040503050406030204" pitchFamily="18" charset="0"/>
                </a:rPr>
                <a:t>=</a:t>
              </a:r>
              <a:endParaRPr lang="es-CR" sz="1100" i="1">
                <a:latin typeface="Cambria Math" panose="02040503050406030204" pitchFamily="18" charset="0"/>
              </a:endParaRPr>
            </a:p>
            <a:p>
              <a:endParaRPr lang="es-CR" sz="1100" b="0" i="1">
                <a:latin typeface="Cambria Math" panose="02040503050406030204" pitchFamily="18" charset="0"/>
              </a:endParaRPr>
            </a:p>
            <a:p>
              <a:r>
                <a:rPr lang="es-CR" sz="1100" b="0" i="0">
                  <a:latin typeface="Cambria Math" panose="02040503050406030204" pitchFamily="18" charset="0"/>
                </a:rPr>
                <a:t>(</a:t>
              </a:r>
              <a:r>
                <a:rPr lang="es-CR" sz="1100" i="0">
                  <a:latin typeface="Cambria Math" panose="02040503050406030204" pitchFamily="18" charset="0"/>
                </a:rPr>
                <a:t>∑_(𝑘=1)^𝑛</a:t>
              </a:r>
              <a:r>
                <a:rPr lang="es-CR" sz="1100" b="0" i="0">
                  <a:latin typeface="Cambria Math" panose="02040503050406030204" pitchFamily="18" charset="0"/>
                </a:rPr>
                <a:t>▒〖  𝐼𝑛𝑔𝑟𝑒𝑠𝑜𝑠 𝑑𝑒 𝑙𝑜𝑠 𝑚𝑖𝑒𝑚𝑏𝑟𝑜𝑠 𝑑𝑒𝑙 ℎ𝑜𝑔𝑎𝑟〗)</a:t>
              </a:r>
              <a:r>
                <a:rPr lang="es-CR" sz="1100"/>
                <a:t>/ Total</a:t>
              </a:r>
              <a:r>
                <a:rPr lang="es-CR" sz="1100" baseline="0"/>
                <a:t> de miembros del hogar</a:t>
              </a:r>
              <a:endParaRPr lang="es-CR" sz="1100"/>
            </a:p>
          </xdr:txBody>
        </xdr:sp>
      </mc:Fallback>
    </mc:AlternateContent>
    <xdr:clientData/>
  </xdr:oneCellAnchor>
</xdr:wsDr>
</file>

<file path=xl/drawings/drawing3.xml><?xml version="1.0" encoding="utf-8"?>
<c:userShapes xmlns:c="http://schemas.openxmlformats.org/drawingml/2006/chart">
  <cdr:relSizeAnchor xmlns:cdr="http://schemas.openxmlformats.org/drawingml/2006/chartDrawing">
    <cdr:from>
      <cdr:x>0.17759</cdr:x>
      <cdr:y>0.07443</cdr:y>
    </cdr:from>
    <cdr:to>
      <cdr:x>0.87949</cdr:x>
      <cdr:y>0.38511</cdr:y>
    </cdr:to>
    <cdr:sp macro="" textlink="">
      <cdr:nvSpPr>
        <cdr:cNvPr id="2" name="1 CuadroTexto"/>
        <cdr:cNvSpPr txBox="1"/>
      </cdr:nvSpPr>
      <cdr:spPr>
        <a:xfrm xmlns:a="http://schemas.openxmlformats.org/drawingml/2006/main">
          <a:off x="800100" y="219075"/>
          <a:ext cx="31623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CR" sz="1100"/>
        </a:p>
      </cdr:txBody>
    </cdr:sp>
  </cdr:relSizeAnchor>
  <cdr:relSizeAnchor xmlns:cdr="http://schemas.openxmlformats.org/drawingml/2006/chartDrawing">
    <cdr:from>
      <cdr:x>0.00518</cdr:x>
      <cdr:y>0.00648</cdr:y>
    </cdr:from>
    <cdr:to>
      <cdr:x>1</cdr:x>
      <cdr:y>0.13183</cdr:y>
    </cdr:to>
    <cdr:sp macro="" textlink="">
      <cdr:nvSpPr>
        <cdr:cNvPr id="3" name="2 CuadroTexto"/>
        <cdr:cNvSpPr txBox="1"/>
      </cdr:nvSpPr>
      <cdr:spPr>
        <a:xfrm xmlns:a="http://schemas.openxmlformats.org/drawingml/2006/main">
          <a:off x="33807" y="32774"/>
          <a:ext cx="6490818" cy="633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CR" sz="1200" b="1"/>
            <a:t>Gráfico 1</a:t>
          </a:r>
        </a:p>
        <a:p xmlns:a="http://schemas.openxmlformats.org/drawingml/2006/main">
          <a:pPr algn="l"/>
          <a:r>
            <a:rPr lang="es-CR" sz="1050" b="1"/>
            <a:t>Costa</a:t>
          </a:r>
          <a:r>
            <a:rPr lang="es-CR" sz="1050" b="1" baseline="0"/>
            <a:t> Rica: Distribución de la población por sexo y grupos de edades, 2011</a:t>
          </a:r>
        </a:p>
        <a:p xmlns:a="http://schemas.openxmlformats.org/drawingml/2006/main">
          <a:pPr algn="l"/>
          <a:r>
            <a:rPr lang="es-CR" sz="1000" b="1" baseline="0"/>
            <a:t> </a:t>
          </a:r>
          <a:endParaRPr lang="es-CR" sz="1000" b="1"/>
        </a:p>
      </cdr:txBody>
    </cdr:sp>
  </cdr:relSizeAnchor>
  <cdr:relSizeAnchor xmlns:cdr="http://schemas.openxmlformats.org/drawingml/2006/chartDrawing">
    <cdr:from>
      <cdr:x>0.00512</cdr:x>
      <cdr:y>0.95103</cdr:y>
    </cdr:from>
    <cdr:to>
      <cdr:x>0.9579</cdr:x>
      <cdr:y>1</cdr:y>
    </cdr:to>
    <cdr:sp macro="" textlink="">
      <cdr:nvSpPr>
        <cdr:cNvPr id="5" name="2 CuadroTexto"/>
        <cdr:cNvSpPr txBox="1"/>
      </cdr:nvSpPr>
      <cdr:spPr>
        <a:xfrm xmlns:a="http://schemas.openxmlformats.org/drawingml/2006/main">
          <a:off x="24695" y="4955033"/>
          <a:ext cx="4592065" cy="2551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s-CR" sz="700" b="1"/>
            <a:t>Fuente: INEC, X Censo Nacional de Población,</a:t>
          </a:r>
          <a:r>
            <a:rPr lang="es-CR" sz="700" b="1" baseline="0"/>
            <a:t> 2011.</a:t>
          </a:r>
          <a:endParaRPr lang="es-CR" sz="700" b="1"/>
        </a:p>
      </cdr:txBody>
    </cdr:sp>
  </cdr:relSizeAnchor>
</c:userShapes>
</file>

<file path=xl/drawings/drawing30.xml><?xml version="1.0" encoding="utf-8"?>
<xdr:wsDr xmlns:xdr="http://schemas.openxmlformats.org/drawingml/2006/spreadsheetDrawing" xmlns:a="http://schemas.openxmlformats.org/drawingml/2006/main">
  <xdr:twoCellAnchor editAs="oneCell">
    <xdr:from>
      <xdr:col>2</xdr:col>
      <xdr:colOff>628650</xdr:colOff>
      <xdr:row>5</xdr:row>
      <xdr:rowOff>342900</xdr:rowOff>
    </xdr:from>
    <xdr:to>
      <xdr:col>2</xdr:col>
      <xdr:colOff>4990555</xdr:colOff>
      <xdr:row>5</xdr:row>
      <xdr:rowOff>1009567</xdr:rowOff>
    </xdr:to>
    <xdr:pic>
      <xdr:nvPicPr>
        <xdr:cNvPr id="2" name="Imagen 1">
          <a:extLst>
            <a:ext uri="{FF2B5EF4-FFF2-40B4-BE49-F238E27FC236}">
              <a16:creationId xmlns:a16="http://schemas.microsoft.com/office/drawing/2014/main" id="{00000000-0008-0000-3A00-000002000000}"/>
            </a:ext>
          </a:extLst>
        </xdr:cNvPr>
        <xdr:cNvPicPr>
          <a:picLocks noChangeAspect="1"/>
        </xdr:cNvPicPr>
      </xdr:nvPicPr>
      <xdr:blipFill>
        <a:blip xmlns:r="http://schemas.openxmlformats.org/officeDocument/2006/relationships" r:embed="rId1"/>
        <a:stretch>
          <a:fillRect/>
        </a:stretch>
      </xdr:blipFill>
      <xdr:spPr>
        <a:xfrm>
          <a:off x="3219450" y="2305050"/>
          <a:ext cx="4361905" cy="666667"/>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647700</xdr:colOff>
      <xdr:row>5</xdr:row>
      <xdr:rowOff>323850</xdr:rowOff>
    </xdr:from>
    <xdr:to>
      <xdr:col>2</xdr:col>
      <xdr:colOff>5333414</xdr:colOff>
      <xdr:row>5</xdr:row>
      <xdr:rowOff>1180993</xdr:rowOff>
    </xdr:to>
    <xdr:pic>
      <xdr:nvPicPr>
        <xdr:cNvPr id="2" name="Imagen 1">
          <a:extLst>
            <a:ext uri="{FF2B5EF4-FFF2-40B4-BE49-F238E27FC236}">
              <a16:creationId xmlns:a16="http://schemas.microsoft.com/office/drawing/2014/main" id="{00000000-0008-0000-3C00-000002000000}"/>
            </a:ext>
          </a:extLst>
        </xdr:cNvPr>
        <xdr:cNvPicPr>
          <a:picLocks noChangeAspect="1"/>
        </xdr:cNvPicPr>
      </xdr:nvPicPr>
      <xdr:blipFill>
        <a:blip xmlns:r="http://schemas.openxmlformats.org/officeDocument/2006/relationships" r:embed="rId1"/>
        <a:stretch>
          <a:fillRect/>
        </a:stretch>
      </xdr:blipFill>
      <xdr:spPr>
        <a:xfrm>
          <a:off x="3238500" y="3619500"/>
          <a:ext cx="4685714" cy="857143"/>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666750</xdr:colOff>
      <xdr:row>5</xdr:row>
      <xdr:rowOff>304800</xdr:rowOff>
    </xdr:from>
    <xdr:to>
      <xdr:col>2</xdr:col>
      <xdr:colOff>5181036</xdr:colOff>
      <xdr:row>5</xdr:row>
      <xdr:rowOff>1104800</xdr:rowOff>
    </xdr:to>
    <xdr:pic>
      <xdr:nvPicPr>
        <xdr:cNvPr id="2" name="Imagen 1">
          <a:extLst>
            <a:ext uri="{FF2B5EF4-FFF2-40B4-BE49-F238E27FC236}">
              <a16:creationId xmlns:a16="http://schemas.microsoft.com/office/drawing/2014/main" id="{00000000-0008-0000-3E00-000002000000}"/>
            </a:ext>
          </a:extLst>
        </xdr:cNvPr>
        <xdr:cNvPicPr>
          <a:picLocks noChangeAspect="1"/>
        </xdr:cNvPicPr>
      </xdr:nvPicPr>
      <xdr:blipFill>
        <a:blip xmlns:r="http://schemas.openxmlformats.org/officeDocument/2006/relationships" r:embed="rId1"/>
        <a:stretch>
          <a:fillRect/>
        </a:stretch>
      </xdr:blipFill>
      <xdr:spPr>
        <a:xfrm>
          <a:off x="3257550" y="2266950"/>
          <a:ext cx="4514286" cy="8000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342900</xdr:colOff>
      <xdr:row>5</xdr:row>
      <xdr:rowOff>304800</xdr:rowOff>
    </xdr:from>
    <xdr:to>
      <xdr:col>2</xdr:col>
      <xdr:colOff>5514329</xdr:colOff>
      <xdr:row>5</xdr:row>
      <xdr:rowOff>1238133</xdr:rowOff>
    </xdr:to>
    <xdr:pic>
      <xdr:nvPicPr>
        <xdr:cNvPr id="2" name="Imagen 1">
          <a:extLst>
            <a:ext uri="{FF2B5EF4-FFF2-40B4-BE49-F238E27FC236}">
              <a16:creationId xmlns:a16="http://schemas.microsoft.com/office/drawing/2014/main" id="{00000000-0008-0000-4000-000002000000}"/>
            </a:ext>
          </a:extLst>
        </xdr:cNvPr>
        <xdr:cNvPicPr>
          <a:picLocks noChangeAspect="1"/>
        </xdr:cNvPicPr>
      </xdr:nvPicPr>
      <xdr:blipFill>
        <a:blip xmlns:r="http://schemas.openxmlformats.org/officeDocument/2006/relationships" r:embed="rId1"/>
        <a:stretch>
          <a:fillRect/>
        </a:stretch>
      </xdr:blipFill>
      <xdr:spPr>
        <a:xfrm>
          <a:off x="3200400" y="5581650"/>
          <a:ext cx="5171429" cy="933333"/>
        </a:xfrm>
        <a:prstGeom prst="rect">
          <a:avLst/>
        </a:prstGeom>
      </xdr:spPr>
    </xdr:pic>
    <xdr:clientData/>
  </xdr:twoCellAnchor>
  <xdr:twoCellAnchor editAs="oneCell">
    <xdr:from>
      <xdr:col>2</xdr:col>
      <xdr:colOff>342900</xdr:colOff>
      <xdr:row>5</xdr:row>
      <xdr:rowOff>304800</xdr:rowOff>
    </xdr:from>
    <xdr:to>
      <xdr:col>2</xdr:col>
      <xdr:colOff>5514329</xdr:colOff>
      <xdr:row>5</xdr:row>
      <xdr:rowOff>1238133</xdr:rowOff>
    </xdr:to>
    <xdr:pic>
      <xdr:nvPicPr>
        <xdr:cNvPr id="3" name="Imagen 2">
          <a:extLst>
            <a:ext uri="{FF2B5EF4-FFF2-40B4-BE49-F238E27FC236}">
              <a16:creationId xmlns:a16="http://schemas.microsoft.com/office/drawing/2014/main" id="{00000000-0008-0000-4000-000003000000}"/>
            </a:ext>
          </a:extLst>
        </xdr:cNvPr>
        <xdr:cNvPicPr>
          <a:picLocks noChangeAspect="1"/>
        </xdr:cNvPicPr>
      </xdr:nvPicPr>
      <xdr:blipFill>
        <a:blip xmlns:r="http://schemas.openxmlformats.org/officeDocument/2006/relationships" r:embed="rId1"/>
        <a:stretch>
          <a:fillRect/>
        </a:stretch>
      </xdr:blipFill>
      <xdr:spPr>
        <a:xfrm>
          <a:off x="3200400" y="2581275"/>
          <a:ext cx="5171429" cy="933333"/>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2</xdr:col>
      <xdr:colOff>219075</xdr:colOff>
      <xdr:row>5</xdr:row>
      <xdr:rowOff>276225</xdr:rowOff>
    </xdr:from>
    <xdr:to>
      <xdr:col>2</xdr:col>
      <xdr:colOff>5514313</xdr:colOff>
      <xdr:row>5</xdr:row>
      <xdr:rowOff>1219082</xdr:rowOff>
    </xdr:to>
    <xdr:pic>
      <xdr:nvPicPr>
        <xdr:cNvPr id="2" name="Imagen 1">
          <a:extLst>
            <a:ext uri="{FF2B5EF4-FFF2-40B4-BE49-F238E27FC236}">
              <a16:creationId xmlns:a16="http://schemas.microsoft.com/office/drawing/2014/main" id="{00000000-0008-0000-4200-000002000000}"/>
            </a:ext>
          </a:extLst>
        </xdr:cNvPr>
        <xdr:cNvPicPr>
          <a:picLocks noChangeAspect="1"/>
        </xdr:cNvPicPr>
      </xdr:nvPicPr>
      <xdr:blipFill>
        <a:blip xmlns:r="http://schemas.openxmlformats.org/officeDocument/2006/relationships" r:embed="rId1"/>
        <a:stretch>
          <a:fillRect/>
        </a:stretch>
      </xdr:blipFill>
      <xdr:spPr>
        <a:xfrm>
          <a:off x="2809875" y="3400425"/>
          <a:ext cx="5295238" cy="942857"/>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657225</xdr:colOff>
      <xdr:row>5</xdr:row>
      <xdr:rowOff>19736</xdr:rowOff>
    </xdr:from>
    <xdr:to>
      <xdr:col>2</xdr:col>
      <xdr:colOff>4859603</xdr:colOff>
      <xdr:row>5</xdr:row>
      <xdr:rowOff>857249</xdr:rowOff>
    </xdr:to>
    <xdr:pic>
      <xdr:nvPicPr>
        <xdr:cNvPr id="2" name="Imagen 1">
          <a:extLst>
            <a:ext uri="{FF2B5EF4-FFF2-40B4-BE49-F238E27FC236}">
              <a16:creationId xmlns:a16="http://schemas.microsoft.com/office/drawing/2014/main" id="{00000000-0008-0000-4600-000002000000}"/>
            </a:ext>
          </a:extLst>
        </xdr:cNvPr>
        <xdr:cNvPicPr>
          <a:picLocks noChangeAspect="1"/>
        </xdr:cNvPicPr>
      </xdr:nvPicPr>
      <xdr:blipFill>
        <a:blip xmlns:r="http://schemas.openxmlformats.org/officeDocument/2006/relationships" r:embed="rId1"/>
        <a:stretch>
          <a:fillRect/>
        </a:stretch>
      </xdr:blipFill>
      <xdr:spPr>
        <a:xfrm>
          <a:off x="3248025" y="1343711"/>
          <a:ext cx="4202378" cy="837513"/>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2</xdr:col>
      <xdr:colOff>723900</xdr:colOff>
      <xdr:row>5</xdr:row>
      <xdr:rowOff>295275</xdr:rowOff>
    </xdr:from>
    <xdr:to>
      <xdr:col>2</xdr:col>
      <xdr:colOff>4933424</xdr:colOff>
      <xdr:row>5</xdr:row>
      <xdr:rowOff>1190513</xdr:rowOff>
    </xdr:to>
    <xdr:pic>
      <xdr:nvPicPr>
        <xdr:cNvPr id="2" name="Imagen 1">
          <a:extLst>
            <a:ext uri="{FF2B5EF4-FFF2-40B4-BE49-F238E27FC236}">
              <a16:creationId xmlns:a16="http://schemas.microsoft.com/office/drawing/2014/main" id="{00000000-0008-0000-4800-000002000000}"/>
            </a:ext>
          </a:extLst>
        </xdr:cNvPr>
        <xdr:cNvPicPr>
          <a:picLocks noChangeAspect="1"/>
        </xdr:cNvPicPr>
      </xdr:nvPicPr>
      <xdr:blipFill>
        <a:blip xmlns:r="http://schemas.openxmlformats.org/officeDocument/2006/relationships" r:embed="rId1"/>
        <a:stretch>
          <a:fillRect/>
        </a:stretch>
      </xdr:blipFill>
      <xdr:spPr>
        <a:xfrm>
          <a:off x="3314700" y="1619250"/>
          <a:ext cx="4209524" cy="895238"/>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2</xdr:col>
      <xdr:colOff>781050</xdr:colOff>
      <xdr:row>5</xdr:row>
      <xdr:rowOff>9525</xdr:rowOff>
    </xdr:from>
    <xdr:to>
      <xdr:col>2</xdr:col>
      <xdr:colOff>5019145</xdr:colOff>
      <xdr:row>5</xdr:row>
      <xdr:rowOff>895239</xdr:rowOff>
    </xdr:to>
    <xdr:pic>
      <xdr:nvPicPr>
        <xdr:cNvPr id="3" name="Imagen 2">
          <a:extLst>
            <a:ext uri="{FF2B5EF4-FFF2-40B4-BE49-F238E27FC236}">
              <a16:creationId xmlns:a16="http://schemas.microsoft.com/office/drawing/2014/main" id="{00000000-0008-0000-4A00-000003000000}"/>
            </a:ext>
          </a:extLst>
        </xdr:cNvPr>
        <xdr:cNvPicPr>
          <a:picLocks noChangeAspect="1"/>
        </xdr:cNvPicPr>
      </xdr:nvPicPr>
      <xdr:blipFill>
        <a:blip xmlns:r="http://schemas.openxmlformats.org/officeDocument/2006/relationships" r:embed="rId1"/>
        <a:stretch>
          <a:fillRect/>
        </a:stretch>
      </xdr:blipFill>
      <xdr:spPr>
        <a:xfrm>
          <a:off x="3371850" y="1333500"/>
          <a:ext cx="4238095" cy="885714"/>
        </a:xfrm>
        <a:prstGeom prst="rect">
          <a:avLst/>
        </a:prstGeom>
      </xdr:spPr>
    </xdr:pic>
    <xdr:clientData/>
  </xdr:twoCellAnchor>
</xdr:wsDr>
</file>

<file path=xl/drawings/drawing4.xml><?xml version="1.0" encoding="utf-8"?>
<c:userShapes xmlns:c="http://schemas.openxmlformats.org/drawingml/2006/chart">
  <cdr:relSizeAnchor xmlns:cdr="http://schemas.openxmlformats.org/drawingml/2006/chartDrawing">
    <cdr:from>
      <cdr:x>0.17759</cdr:x>
      <cdr:y>0.07443</cdr:y>
    </cdr:from>
    <cdr:to>
      <cdr:x>0.87949</cdr:x>
      <cdr:y>0.38511</cdr:y>
    </cdr:to>
    <cdr:sp macro="" textlink="">
      <cdr:nvSpPr>
        <cdr:cNvPr id="2" name="1 CuadroTexto"/>
        <cdr:cNvSpPr txBox="1"/>
      </cdr:nvSpPr>
      <cdr:spPr>
        <a:xfrm xmlns:a="http://schemas.openxmlformats.org/drawingml/2006/main">
          <a:off x="800100" y="219075"/>
          <a:ext cx="31623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CR" sz="1100"/>
        </a:p>
      </cdr:txBody>
    </cdr:sp>
  </cdr:relSizeAnchor>
  <cdr:relSizeAnchor xmlns:cdr="http://schemas.openxmlformats.org/drawingml/2006/chartDrawing">
    <cdr:from>
      <cdr:x>0.00518</cdr:x>
      <cdr:y>0.00648</cdr:y>
    </cdr:from>
    <cdr:to>
      <cdr:x>1</cdr:x>
      <cdr:y>0.19036</cdr:y>
    </cdr:to>
    <cdr:sp macro="" textlink="">
      <cdr:nvSpPr>
        <cdr:cNvPr id="3" name="2 CuadroTexto"/>
        <cdr:cNvSpPr txBox="1"/>
      </cdr:nvSpPr>
      <cdr:spPr>
        <a:xfrm xmlns:a="http://schemas.openxmlformats.org/drawingml/2006/main">
          <a:off x="23042" y="25615"/>
          <a:ext cx="4425133" cy="72686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CR" sz="1200" b="1"/>
            <a:t>Gráfico 2</a:t>
          </a:r>
        </a:p>
        <a:p xmlns:a="http://schemas.openxmlformats.org/drawingml/2006/main">
          <a:pPr algn="l"/>
          <a:r>
            <a:rPr lang="es-CR" sz="1050" b="1"/>
            <a:t>Costa</a:t>
          </a:r>
          <a:r>
            <a:rPr lang="es-CR" sz="1050" b="1" baseline="0"/>
            <a:t> Rica: Distribución de la población que se autoidentifica como indígena y perteneciente a un Pueblo Indígena, por sexo y grupos de edades, 2011</a:t>
          </a:r>
        </a:p>
        <a:p xmlns:a="http://schemas.openxmlformats.org/drawingml/2006/main">
          <a:pPr algn="l"/>
          <a:r>
            <a:rPr lang="es-CR" sz="1000" b="1" baseline="0"/>
            <a:t> </a:t>
          </a:r>
          <a:endParaRPr lang="es-CR" sz="1000" b="1"/>
        </a:p>
      </cdr:txBody>
    </cdr:sp>
  </cdr:relSizeAnchor>
  <cdr:relSizeAnchor xmlns:cdr="http://schemas.openxmlformats.org/drawingml/2006/chartDrawing">
    <cdr:from>
      <cdr:x>0.00512</cdr:x>
      <cdr:y>0.95103</cdr:y>
    </cdr:from>
    <cdr:to>
      <cdr:x>0.9579</cdr:x>
      <cdr:y>1</cdr:y>
    </cdr:to>
    <cdr:sp macro="" textlink="">
      <cdr:nvSpPr>
        <cdr:cNvPr id="5" name="2 CuadroTexto"/>
        <cdr:cNvSpPr txBox="1"/>
      </cdr:nvSpPr>
      <cdr:spPr>
        <a:xfrm xmlns:a="http://schemas.openxmlformats.org/drawingml/2006/main">
          <a:off x="24695" y="4955033"/>
          <a:ext cx="4592065" cy="2551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s-CR" sz="700" b="1"/>
            <a:t>Fuente: INEC, X Censo de Población</a:t>
          </a:r>
          <a:r>
            <a:rPr lang="es-CR" sz="700" b="1" baseline="0"/>
            <a:t> , 2011.</a:t>
          </a:r>
          <a:endParaRPr lang="es-CR" sz="700" b="1"/>
        </a:p>
      </cdr:txBody>
    </cdr:sp>
  </cdr:relSizeAnchor>
</c:userShapes>
</file>

<file path=xl/drawings/drawing5.xml><?xml version="1.0" encoding="utf-8"?>
<c:userShapes xmlns:c="http://schemas.openxmlformats.org/drawingml/2006/chart">
  <cdr:relSizeAnchor xmlns:cdr="http://schemas.openxmlformats.org/drawingml/2006/chartDrawing">
    <cdr:from>
      <cdr:x>0.17759</cdr:x>
      <cdr:y>0.07443</cdr:y>
    </cdr:from>
    <cdr:to>
      <cdr:x>0.87949</cdr:x>
      <cdr:y>0.38511</cdr:y>
    </cdr:to>
    <cdr:sp macro="" textlink="">
      <cdr:nvSpPr>
        <cdr:cNvPr id="2" name="1 CuadroTexto"/>
        <cdr:cNvSpPr txBox="1"/>
      </cdr:nvSpPr>
      <cdr:spPr>
        <a:xfrm xmlns:a="http://schemas.openxmlformats.org/drawingml/2006/main">
          <a:off x="800100" y="219075"/>
          <a:ext cx="31623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CR" sz="1100"/>
        </a:p>
      </cdr:txBody>
    </cdr:sp>
  </cdr:relSizeAnchor>
  <cdr:relSizeAnchor xmlns:cdr="http://schemas.openxmlformats.org/drawingml/2006/chartDrawing">
    <cdr:from>
      <cdr:x>0.00518</cdr:x>
      <cdr:y>0.00648</cdr:y>
    </cdr:from>
    <cdr:to>
      <cdr:x>1</cdr:x>
      <cdr:y>0.19036</cdr:y>
    </cdr:to>
    <cdr:sp macro="" textlink="">
      <cdr:nvSpPr>
        <cdr:cNvPr id="3" name="2 CuadroTexto"/>
        <cdr:cNvSpPr txBox="1"/>
      </cdr:nvSpPr>
      <cdr:spPr>
        <a:xfrm xmlns:a="http://schemas.openxmlformats.org/drawingml/2006/main">
          <a:off x="23042" y="25615"/>
          <a:ext cx="4425133" cy="72686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CR" sz="1200" b="1"/>
            <a:t>Gráfico 3</a:t>
          </a:r>
        </a:p>
        <a:p xmlns:a="http://schemas.openxmlformats.org/drawingml/2006/main">
          <a:pPr algn="l"/>
          <a:r>
            <a:rPr lang="es-CR" sz="1050" b="1"/>
            <a:t>Costa</a:t>
          </a:r>
          <a:r>
            <a:rPr lang="es-CR" sz="1050" b="1" baseline="0"/>
            <a:t> Rica: Distribución de la población que se autoidentifica como afrodescendiente, por sexo y grupos de edades, 2011</a:t>
          </a:r>
        </a:p>
        <a:p xmlns:a="http://schemas.openxmlformats.org/drawingml/2006/main">
          <a:pPr algn="l"/>
          <a:r>
            <a:rPr lang="es-CR" sz="1000" b="1" baseline="0"/>
            <a:t> </a:t>
          </a:r>
          <a:endParaRPr lang="es-CR" sz="1000" b="1"/>
        </a:p>
      </cdr:txBody>
    </cdr:sp>
  </cdr:relSizeAnchor>
  <cdr:relSizeAnchor xmlns:cdr="http://schemas.openxmlformats.org/drawingml/2006/chartDrawing">
    <cdr:from>
      <cdr:x>0.00512</cdr:x>
      <cdr:y>0.95103</cdr:y>
    </cdr:from>
    <cdr:to>
      <cdr:x>0.9579</cdr:x>
      <cdr:y>1</cdr:y>
    </cdr:to>
    <cdr:sp macro="" textlink="">
      <cdr:nvSpPr>
        <cdr:cNvPr id="5" name="2 CuadroTexto"/>
        <cdr:cNvSpPr txBox="1"/>
      </cdr:nvSpPr>
      <cdr:spPr>
        <a:xfrm xmlns:a="http://schemas.openxmlformats.org/drawingml/2006/main">
          <a:off x="24695" y="4955033"/>
          <a:ext cx="4592065" cy="2551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s-CR" sz="700" b="1"/>
            <a:t>Fuente: INEC-CCP,</a:t>
          </a:r>
          <a:r>
            <a:rPr lang="es-CR" sz="700" b="1" baseline="0"/>
            <a:t> Estimaciones y Proyecciones de población por sexo y edad 1950-2050, noviembre 2013.</a:t>
          </a:r>
          <a:endParaRPr lang="es-CR" sz="700" b="1"/>
        </a:p>
      </cdr:txBody>
    </cdr:sp>
  </cdr:relSizeAnchor>
</c:userShapes>
</file>

<file path=xl/drawings/drawing6.xml><?xml version="1.0" encoding="utf-8"?>
<c:userShapes xmlns:c="http://schemas.openxmlformats.org/drawingml/2006/chart">
  <cdr:relSizeAnchor xmlns:cdr="http://schemas.openxmlformats.org/drawingml/2006/chartDrawing">
    <cdr:from>
      <cdr:x>0.17759</cdr:x>
      <cdr:y>0.07443</cdr:y>
    </cdr:from>
    <cdr:to>
      <cdr:x>0.87949</cdr:x>
      <cdr:y>0.38511</cdr:y>
    </cdr:to>
    <cdr:sp macro="" textlink="">
      <cdr:nvSpPr>
        <cdr:cNvPr id="2" name="1 CuadroTexto"/>
        <cdr:cNvSpPr txBox="1"/>
      </cdr:nvSpPr>
      <cdr:spPr>
        <a:xfrm xmlns:a="http://schemas.openxmlformats.org/drawingml/2006/main">
          <a:off x="800100" y="219075"/>
          <a:ext cx="31623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CR" sz="1100"/>
        </a:p>
      </cdr:txBody>
    </cdr:sp>
  </cdr:relSizeAnchor>
  <cdr:relSizeAnchor xmlns:cdr="http://schemas.openxmlformats.org/drawingml/2006/chartDrawing">
    <cdr:from>
      <cdr:x>0.00518</cdr:x>
      <cdr:y>0.00648</cdr:y>
    </cdr:from>
    <cdr:to>
      <cdr:x>1</cdr:x>
      <cdr:y>0.19036</cdr:y>
    </cdr:to>
    <cdr:sp macro="" textlink="">
      <cdr:nvSpPr>
        <cdr:cNvPr id="3" name="2 CuadroTexto"/>
        <cdr:cNvSpPr txBox="1"/>
      </cdr:nvSpPr>
      <cdr:spPr>
        <a:xfrm xmlns:a="http://schemas.openxmlformats.org/drawingml/2006/main">
          <a:off x="23042" y="25615"/>
          <a:ext cx="4425133" cy="72686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CR" sz="1200" b="1"/>
            <a:t>Gráfico 3</a:t>
          </a:r>
        </a:p>
        <a:p xmlns:a="http://schemas.openxmlformats.org/drawingml/2006/main">
          <a:pPr algn="l"/>
          <a:r>
            <a:rPr lang="es-CR" sz="1050" b="1"/>
            <a:t>Costa</a:t>
          </a:r>
          <a:r>
            <a:rPr lang="es-CR" sz="1050" b="1" baseline="0"/>
            <a:t> Rica: Distribución de la población que no se autoidentifica como indígena ni como afrodescendiente, por sexo y grupos de edades, 2011</a:t>
          </a:r>
        </a:p>
        <a:p xmlns:a="http://schemas.openxmlformats.org/drawingml/2006/main">
          <a:pPr algn="l"/>
          <a:r>
            <a:rPr lang="es-CR" sz="1000" b="1" baseline="0"/>
            <a:t> </a:t>
          </a:r>
          <a:endParaRPr lang="es-CR" sz="1000" b="1"/>
        </a:p>
      </cdr:txBody>
    </cdr:sp>
  </cdr:relSizeAnchor>
  <cdr:relSizeAnchor xmlns:cdr="http://schemas.openxmlformats.org/drawingml/2006/chartDrawing">
    <cdr:from>
      <cdr:x>0.00512</cdr:x>
      <cdr:y>0.95103</cdr:y>
    </cdr:from>
    <cdr:to>
      <cdr:x>0.9579</cdr:x>
      <cdr:y>1</cdr:y>
    </cdr:to>
    <cdr:sp macro="" textlink="">
      <cdr:nvSpPr>
        <cdr:cNvPr id="5" name="2 CuadroTexto"/>
        <cdr:cNvSpPr txBox="1"/>
      </cdr:nvSpPr>
      <cdr:spPr>
        <a:xfrm xmlns:a="http://schemas.openxmlformats.org/drawingml/2006/main">
          <a:off x="24695" y="4955033"/>
          <a:ext cx="4592065" cy="2551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s-CR" sz="700" b="1"/>
            <a:t>Fuente: INEC-CCP,</a:t>
          </a:r>
          <a:r>
            <a:rPr lang="es-CR" sz="700" b="1" baseline="0"/>
            <a:t> Estimaciones y Proyecciones de población por sexo y edad 1950-2050, noviembre 2013.</a:t>
          </a:r>
          <a:endParaRPr lang="es-CR" sz="700" b="1"/>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2</xdr:col>
      <xdr:colOff>123825</xdr:colOff>
      <xdr:row>5</xdr:row>
      <xdr:rowOff>390525</xdr:rowOff>
    </xdr:from>
    <xdr:to>
      <xdr:col>2</xdr:col>
      <xdr:colOff>5133349</xdr:colOff>
      <xdr:row>5</xdr:row>
      <xdr:rowOff>1057192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048000" y="1990725"/>
          <a:ext cx="5009524" cy="666667"/>
        </a:xfrm>
        <a:prstGeom prst="rect">
          <a:avLst/>
        </a:prstGeom>
        <a:solidFill>
          <a:schemeClr val="accent1">
            <a:lumMod val="40000"/>
            <a:lumOff val="60000"/>
          </a:schemeClr>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1152525</xdr:colOff>
      <xdr:row>5</xdr:row>
      <xdr:rowOff>178585</xdr:rowOff>
    </xdr:from>
    <xdr:to>
      <xdr:col>2</xdr:col>
      <xdr:colOff>2952750</xdr:colOff>
      <xdr:row>5</xdr:row>
      <xdr:rowOff>485732</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3743325" y="2140735"/>
          <a:ext cx="1800225" cy="30714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600075</xdr:colOff>
      <xdr:row>5</xdr:row>
      <xdr:rowOff>152400</xdr:rowOff>
    </xdr:from>
    <xdr:to>
      <xdr:col>2</xdr:col>
      <xdr:colOff>4542932</xdr:colOff>
      <xdr:row>5</xdr:row>
      <xdr:rowOff>838114</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3190875" y="1619250"/>
          <a:ext cx="3942857" cy="685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rla.jinesta\AppData\Local\Microsoft\Windows\Temporary%20Internet%20Files\Content.Outlook\M1RHF3H7\Matriz%20indicadores%20documento%20base_INEC_Enaho_20feb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pia%20de%20Matriz%20indicadores%20indicadores%20documento%20base_INEC%20-%20ECE%201902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arla.jinesta\AppData\Local\Microsoft\Windows\Temporary%20Internet%20Files\Content.Outlook\M1RHF3H7\2018.02.20%20matriz%20indicadores%20documento%20base_INEC%20(IP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Volumes\USB%20DISK\Matriz%20indicadores%20de%20documento%20base\matriz%20indicadores%20documento%20base_INEC.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Población total "/>
      <sheetName val="Ficha_Población total"/>
      <sheetName val="Estructura por sexo y edad"/>
      <sheetName val="Ficha_estructura por sexo y eda"/>
      <sheetName val="Tasa de crecimiento de la pobla"/>
      <sheetName val="Ficha_tasa de crecimiento de la"/>
      <sheetName val="Densidad de población"/>
      <sheetName val="Ficha_densidad de población"/>
      <sheetName val="RDependencia demográfica"/>
      <sheetName val="Ficha_RDependencia demográfica"/>
      <sheetName val="Pob urbana y rural"/>
      <sheetName val="Ficha_Pobl urbana y rural"/>
      <sheetName val="Pob con discapacidad"/>
      <sheetName val="Ficha_pob con discapacidad"/>
      <sheetName val="Pob nacida en otro país"/>
      <sheetName val="Ficha_pob nacida en otro país"/>
      <sheetName val="Esperanza de vida al nacer"/>
      <sheetName val="Ficha_esperanza de vida al nace"/>
      <sheetName val="TBN"/>
      <sheetName val="Ficha_TBN"/>
      <sheetName val="TBM"/>
      <sheetName val="Ficha_TBM"/>
      <sheetName val="TGF"/>
      <sheetName val="Ficha_TGF"/>
      <sheetName val="F adolescente"/>
      <sheetName val="Ficha_F adolescente"/>
      <sheetName val="Nacim de uniones impropias"/>
      <sheetName val="Ficha_Nacim de uniones impropia"/>
      <sheetName val="Tamaño promedio de los hogares"/>
      <sheetName val="Ficha_tamaño promedio de los ho"/>
      <sheetName val="Jefatura de hogar"/>
      <sheetName val="Ficha_Jefatura de hogar"/>
      <sheetName val="Gasto social de los hogares"/>
      <sheetName val="Ficha_gasto social de los hogar"/>
      <sheetName val="Población en pobreza_línea"/>
      <sheetName val="Ficha_población en pobreza (lín"/>
      <sheetName val="Población en pobreza_IPM"/>
      <sheetName val="Ficha_población en pobreza IPM"/>
      <sheetName val="Coeficiente de Gini"/>
      <sheetName val="Ficha_Coeficiente de Gini"/>
      <sheetName val="horas dedicadas al cuido"/>
      <sheetName val="Ficha_horas dedicadas al cuido"/>
      <sheetName val="Brecha salarial por sexo"/>
      <sheetName val="Ficha_brecha salarial por sexo"/>
      <sheetName val="Tasa de desempleo"/>
      <sheetName val="Ficha_tasa de desempleo"/>
      <sheetName val="Tasa neta de participación"/>
      <sheetName val="Ficha_tasa neta de participació"/>
      <sheetName val="Porcentaje  Población ocupada"/>
      <sheetName val="Ficha_procentaje población ocup"/>
      <sheetName val="Ingreso per cápita"/>
      <sheetName val="Ficha_ingreso per cápita"/>
      <sheetName val="Indice de precios al consumidor"/>
      <sheetName val="Ficha_indice de precios al cons"/>
      <sheetName val="TMI"/>
      <sheetName val="Ficha_TMI"/>
      <sheetName val="RMM"/>
      <sheetName val="Ficha_RMM"/>
      <sheetName val="TMN"/>
      <sheetName val="Ficha_TMN"/>
      <sheetName val="MEF que usan anticonceptivos"/>
      <sheetName val="Ficha_MEF que usan anticoncepti"/>
      <sheetName val="D carga de la enfermedad"/>
      <sheetName val="Ficha_D carga de la enfermedad"/>
      <sheetName val="Principales causas de muerte"/>
      <sheetName val="Ficha_principales causas de mue"/>
      <sheetName val="Tasa homicidios"/>
      <sheetName val="Ficha_tasa homicidios"/>
      <sheetName val="Escolaridad promedio"/>
      <sheetName val="Ficha_escolaridad promedio"/>
      <sheetName val="porcentaje de alfabetismo"/>
      <sheetName val="Ficha_porcentaje de alfabetismo"/>
    </sheetNames>
    <sheetDataSet>
      <sheetData sheetId="0">
        <row r="17">
          <cell r="B17" t="str">
            <v>Tamaño promedio de los hogares</v>
          </cell>
        </row>
        <row r="18">
          <cell r="B18" t="str">
            <v xml:space="preserve">Porcentaje de hogares por tipo de jefatura </v>
          </cell>
        </row>
        <row r="22">
          <cell r="B22" t="str">
            <v xml:space="preserve">Porcentaje de  población en pobreza </v>
          </cell>
        </row>
        <row r="23">
          <cell r="B23" t="str">
            <v>Porcentaje de personas en hogares en pobreza multidimensional</v>
          </cell>
        </row>
        <row r="24">
          <cell r="B24" t="str">
            <v>Coeficiente de Gini</v>
          </cell>
        </row>
        <row r="30">
          <cell r="B30" t="str">
            <v>Ingreso percápita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
          <cell r="B1" t="str">
            <v>Tamaño promedio de los hogares</v>
          </cell>
        </row>
      </sheetData>
      <sheetData sheetId="30" refreshError="1"/>
      <sheetData sheetId="31" refreshError="1"/>
      <sheetData sheetId="32" refreshError="1"/>
      <sheetData sheetId="33" refreshError="1"/>
      <sheetData sheetId="34" refreshError="1"/>
      <sheetData sheetId="35">
        <row r="1">
          <cell r="B1" t="str">
            <v xml:space="preserve">Porcentaje de  población en pobreza </v>
          </cell>
        </row>
      </sheetData>
      <sheetData sheetId="36" refreshError="1"/>
      <sheetData sheetId="37">
        <row r="1">
          <cell r="B1" t="str">
            <v>Porcentaje de personas en hogares en pobreza multidimensional</v>
          </cell>
        </row>
      </sheetData>
      <sheetData sheetId="38" refreshError="1"/>
      <sheetData sheetId="39">
        <row r="1">
          <cell r="B1" t="str">
            <v>Coeficiente de Gini</v>
          </cell>
        </row>
      </sheetData>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ow r="1">
          <cell r="B1" t="str">
            <v>Ingreso percápita</v>
          </cell>
        </row>
      </sheetData>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Población total "/>
      <sheetName val="Ficha_Población total"/>
      <sheetName val="Estructura por sexo y edad"/>
      <sheetName val="Ficha_estructura por sexo y eda"/>
      <sheetName val="Tasa de crecimiento de la pobla"/>
      <sheetName val="Ficha_tasa de crecimiento de la"/>
      <sheetName val="Densidad de población"/>
      <sheetName val="Ficha_densidad de población"/>
      <sheetName val="RDependencia demográfica"/>
      <sheetName val="Ficha_RDependencia demográfica"/>
      <sheetName val="Pob urbana y rural"/>
      <sheetName val="Ficha_Pobl urbana y rural"/>
      <sheetName val="Pob con discapacidad"/>
      <sheetName val="Ficha_pob con discapacidad"/>
      <sheetName val="Pob nacida en otro país"/>
      <sheetName val="Ficha_pob nacida en otro país"/>
      <sheetName val="Esperanza de vida al nacer"/>
      <sheetName val="Ficha_esperanza de vida al nace"/>
      <sheetName val="TBN"/>
      <sheetName val="Ficha_TBN"/>
      <sheetName val="TBM"/>
      <sheetName val="Ficha_TBM"/>
      <sheetName val="TGF"/>
      <sheetName val="Ficha_TGF"/>
      <sheetName val="F adolescente"/>
      <sheetName val="Ficha_F adolescente"/>
      <sheetName val="Nacim de uniones impropias"/>
      <sheetName val="Ficha_Nacim de uniones impropia"/>
      <sheetName val="Tamaño promedio de los hogares"/>
      <sheetName val="Ficha_tamaño promedio de los ho"/>
      <sheetName val="Jefatura de hogar"/>
      <sheetName val="Ficha_Jefatura de hogar"/>
      <sheetName val="Gasto social de los hogares"/>
      <sheetName val="Ficha_gasto social de los hogar"/>
      <sheetName val="Población en pobreza_línea"/>
      <sheetName val="Ficha_población en pobreza (lín"/>
      <sheetName val="Población en pobreza_IPM"/>
      <sheetName val="Ficha_población en pobreza IPM"/>
      <sheetName val="Coeficiente de Gini"/>
      <sheetName val="Ficha_Coeficiente de Gini"/>
      <sheetName val="horas dedicadas al cuido"/>
      <sheetName val="Ficha_horas dedicadas al cuido"/>
      <sheetName val="Brecha salarial por sexo"/>
      <sheetName val="Ficha_brecha salarial por sexo"/>
      <sheetName val="Tasa de desempleo"/>
      <sheetName val="Ficha_tasa de desempleo"/>
      <sheetName val="Tasa neta de participación"/>
      <sheetName val="Ficha_tasa neta de participació"/>
      <sheetName val="Tasa de ocupación"/>
      <sheetName val="Ficha_tasa de ocupación"/>
      <sheetName val="Porcentaje de ocupados"/>
      <sheetName val="Ficha_porcentaje de ocupados"/>
      <sheetName val="Tasa de no participación"/>
      <sheetName val="Ficha_tasa de no participación"/>
      <sheetName val="Ingreso per cápita"/>
      <sheetName val="Ficha_ingreso per cápita"/>
      <sheetName val="Indice de precios al consumidor"/>
      <sheetName val="Ficha_indice de precios al cons"/>
      <sheetName val="TMI"/>
      <sheetName val="Ficha_TMI"/>
      <sheetName val="RMM"/>
      <sheetName val="Ficha_RMM"/>
      <sheetName val="TMN"/>
      <sheetName val="Ficha_TMN"/>
      <sheetName val="MEF que usan anticonceptivos"/>
      <sheetName val="Ficha_MEF que usan anticoncepti"/>
      <sheetName val="D carga de la enfermedad"/>
      <sheetName val="Ficha_D carga de la enfermedad"/>
      <sheetName val="Principales causas de muerte"/>
      <sheetName val="Ficha_principales causas de mue"/>
      <sheetName val="Tasa homicidios"/>
      <sheetName val="Ficha_tasa homicidios"/>
      <sheetName val="Escolaridad promedio"/>
      <sheetName val="Ficha_escolaridad promedio"/>
      <sheetName val="porcentaje de alfabetismo"/>
      <sheetName val="Ficha_porcentaje de alfabetism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ow r="1">
          <cell r="B1" t="str">
            <v>Porcentaje de población ocupada</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Población total "/>
      <sheetName val="Ficha_Población total"/>
      <sheetName val="Estructura por sexo y edad"/>
      <sheetName val="Ficha_estructura por sexo y eda"/>
      <sheetName val="Tasa de crecimiento de la pobla"/>
      <sheetName val="Ficha_tasa de crecimiento de la"/>
      <sheetName val="Densidad de población"/>
      <sheetName val="Ficha_densidad de población"/>
      <sheetName val="RDependencia demográfica"/>
      <sheetName val="Ficha_RDependencia demográfica"/>
      <sheetName val="Pob urbana y rural"/>
      <sheetName val="Ficha_Pobl urbana y rural"/>
      <sheetName val="Pob con discapacidad"/>
      <sheetName val="Ficha_pob con discapacidad"/>
      <sheetName val="Pob nacida en otro país"/>
      <sheetName val="Ficha_pob nacida en otro país"/>
      <sheetName val="Esperanza de vida al nacer"/>
      <sheetName val="Ficha_esperanza de vida al nace"/>
      <sheetName val="TBN"/>
      <sheetName val="Ficha_TBN"/>
      <sheetName val="TBM"/>
      <sheetName val="Ficha_TBM"/>
      <sheetName val="TGF"/>
      <sheetName val="Ficha_TGF"/>
      <sheetName val="F adolescente"/>
      <sheetName val="Ficha_F adolescente"/>
      <sheetName val="Nacim de uniones impropias"/>
      <sheetName val="Ficha_Nacim de uniones impropia"/>
      <sheetName val="Tamaño promedio de los hogares"/>
      <sheetName val="Ficha_tamaño promedio de los ho"/>
      <sheetName val="Jefatura de hogar"/>
      <sheetName val="Ficha_Jefatura de hogar"/>
      <sheetName val="Gasto social de los hogares"/>
      <sheetName val="Ficha_gasto social de los hogar"/>
      <sheetName val="Población en pobreza_línea"/>
      <sheetName val="Ficha_población en pobreza (lín"/>
      <sheetName val="Población en pobreza_IPM"/>
      <sheetName val="Ficha_población en pobreza IPM"/>
      <sheetName val="Coeficiente de Gini"/>
      <sheetName val="Ficha_Coeficiente de Gini"/>
      <sheetName val="horas dedicadas al cuido"/>
      <sheetName val="Ficha_horas dedicadas al cuido"/>
      <sheetName val="Brecha salarial por sexo"/>
      <sheetName val="Ficha_brecha salarial por sexo"/>
      <sheetName val="Tasa de desempleo"/>
      <sheetName val="Ficha_tasa de desempleo"/>
      <sheetName val="Tasa neta de participación"/>
      <sheetName val="Ficha_tasa neta de participació"/>
      <sheetName val="Porcentaje  Población ocupada"/>
      <sheetName val="Ficha_procentaje población ocup"/>
      <sheetName val="Ingreso per cápita"/>
      <sheetName val="Ficha_ingreso per cápita"/>
      <sheetName val="Indice de precios al consumidor"/>
      <sheetName val="Ficha_indice de precios al cons"/>
      <sheetName val="TMI"/>
      <sheetName val="Ficha_TMI"/>
      <sheetName val="RMM"/>
      <sheetName val="Ficha_RMM"/>
      <sheetName val="TMN"/>
      <sheetName val="Ficha_TMN"/>
      <sheetName val="MEF que usan anticonceptivos"/>
      <sheetName val="Ficha_MEF que usan anticoncepti"/>
      <sheetName val="D carga de la enfermedad"/>
      <sheetName val="Ficha_D carga de la enfermedad"/>
      <sheetName val="Principales causas de muerte"/>
      <sheetName val="Ficha_principales causas de mue"/>
      <sheetName val="Tasa homicidios"/>
      <sheetName val="Ficha_tasa homicidios"/>
      <sheetName val="Escolaridad promedio"/>
      <sheetName val="Ficha_escolaridad promedio"/>
      <sheetName val="porcentaje de alfabetismo"/>
      <sheetName val="Ficha_porcentaje de alfabetismo"/>
    </sheetNames>
    <sheetDataSet>
      <sheetData sheetId="0">
        <row r="31">
          <cell r="B31" t="str">
            <v>Indice de precios al consumidor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ow r="1">
          <cell r="B1" t="str">
            <v>Indice de precios al consumidor</v>
          </cell>
        </row>
      </sheetData>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Cálculos"/>
      <sheetName val="Indice"/>
      <sheetName val="Población total "/>
      <sheetName val="Ficha_Población total"/>
      <sheetName val="Estructura por sexo y edad"/>
      <sheetName val="Ficha_estructura por sexo y eda"/>
      <sheetName val="Tasa de crecimiento de la pobla"/>
      <sheetName val="Ficha_tasa de crecimiento de la"/>
      <sheetName val="Densidad de población"/>
      <sheetName val="Ficha_densidad de población"/>
      <sheetName val="RDependencia demográfica"/>
      <sheetName val="Ficha_RDependencia demográfica"/>
      <sheetName val="Pob urbana y rural"/>
      <sheetName val="Ficha_Pobl urbana y rural"/>
      <sheetName val="Pob con discapacidad"/>
      <sheetName val="Ficha_pob con discapacidad"/>
      <sheetName val="Pob nacida en otro país"/>
      <sheetName val="Ficha_pob nacida en otro país"/>
      <sheetName val="Esperanza de vida al nacer"/>
      <sheetName val="Ficha_esperanza de vida al nace"/>
      <sheetName val="TBN"/>
      <sheetName val="Ficha_TBN"/>
      <sheetName val="TBM"/>
      <sheetName val="Ficha_TBM"/>
      <sheetName val="TGF"/>
      <sheetName val="Ficha_TGF"/>
      <sheetName val="F adolescente"/>
      <sheetName val="Ficha_F adolescente"/>
      <sheetName val="Nacim de uniones impropias"/>
      <sheetName val="Ficha_Nacim de uniones impropia"/>
      <sheetName val="Tamaño promedio de los hogares"/>
      <sheetName val="Ficha_tamaño promedio de los ho"/>
      <sheetName val="Jefatura de hogar"/>
      <sheetName val="Ficha_Jefatura de hogar"/>
      <sheetName val="Gasto social de los hogares"/>
      <sheetName val="Ficha_gasto social de los hogar"/>
      <sheetName val="Población en pobreza_línea"/>
      <sheetName val="Ficha_población en pobreza (lín"/>
      <sheetName val="Población en pobreza_IPM"/>
      <sheetName val="Ficha_población en pobreza IPM"/>
      <sheetName val="Coeficiente de Gini"/>
      <sheetName val="Ficha_Coeficiente de Gini"/>
      <sheetName val="horas dedicadas al cuido"/>
      <sheetName val="Ficha_horas dedicadas al cuido"/>
      <sheetName val="Brecha salarial por sexo"/>
      <sheetName val="Ficha_brecha salarial por sexo"/>
      <sheetName val="Tasa de desempleo"/>
      <sheetName val="Ficha_tasa de desempleo"/>
      <sheetName val="Tasa neta de participación"/>
      <sheetName val="Ficha_tasa neta de participació"/>
      <sheetName val="Tasa de ocupación"/>
      <sheetName val="Ficha_tasa de ocupación"/>
      <sheetName val="Porcentaje de población ocupada"/>
      <sheetName val="Ficha_porcentaje de poblocupada"/>
      <sheetName val="Ingreso per cápita"/>
      <sheetName val="Ficha_ingreso per cápita"/>
      <sheetName val="Indice de precios al consumidor"/>
      <sheetName val="Ficha_indice de precios al cons"/>
      <sheetName val="TMI"/>
      <sheetName val="Ficha_TMI"/>
      <sheetName val="RMM"/>
      <sheetName val="Ficha_RMM"/>
      <sheetName val="TMN"/>
      <sheetName val="Ficha_TMN"/>
      <sheetName val="MEF que usan anticonceptivos"/>
      <sheetName val="Ficha_MEF que usan anticoncepti"/>
      <sheetName val="D carga de la enfermedad"/>
      <sheetName val="Ficha_D carga de la enfermedad"/>
      <sheetName val="Principales causas de muerte"/>
      <sheetName val="Ficha_principales causas de mue"/>
      <sheetName val="Tasa homicidios"/>
      <sheetName val="Ficha_tasa homicidios"/>
      <sheetName val="Escolaridad promedio"/>
      <sheetName val="Ficha_escolaridad promedio"/>
      <sheetName val="porcentaje de alfabetismo"/>
      <sheetName val="Ficha_porcentaje de alfabetismo"/>
    </sheetNames>
    <sheetDataSet>
      <sheetData sheetId="0"/>
      <sheetData sheetId="1"/>
      <sheetData sheetId="2">
        <row r="38">
          <cell r="B38" t="str">
            <v>Porcentaje de mujeres en edad fértil que usan anticonceptivos modernos o cuyas parejas lo usan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ow r="1">
          <cell r="B1" t="str">
            <v>Porcentaje de mujeres en edad fértil que usan anticonceptivos modernos o cuyas parejas lo usan</v>
          </cell>
        </row>
      </sheetData>
      <sheetData sheetId="66"/>
      <sheetData sheetId="67"/>
      <sheetData sheetId="68"/>
      <sheetData sheetId="69"/>
      <sheetData sheetId="70"/>
      <sheetData sheetId="71"/>
      <sheetData sheetId="72"/>
      <sheetData sheetId="73"/>
      <sheetData sheetId="74"/>
      <sheetData sheetId="75"/>
      <sheetData sheetId="7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mailto:marlene.sandoval@inec.go.cr"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mailto:marlene.sandoval@inec.go.cr"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hyperlink" Target="mailto:marlene.sandoval@inec.go.cr"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hyperlink" Target="mailto:marlene.sandoval@inec.go.c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hyperlink" Target="mailto:marlene.sandoval@inec.go.cr"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hyperlink" Target="mailto:marlene.sandoval@inec.go.cr"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hyperlink" Target="mailto:marlene.sandoval@inec.go.cr" TargetMode="Externa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hyperlink" Target="mailto:marlene.sandoval@inec.go.cr" TargetMode="Externa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hyperlink" Target="mailto:marlene.sandoval@inec.go.cr" TargetMode="Externa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hyperlink" Target="mailto:marlene.sandoval@inec.go.cr"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marlene.sandoval@inec.go.cr" TargetMode="Externa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hyperlink" Target="mailto:eddy.madrigal@inec.go.cr" TargetMode="External"/></Relationships>
</file>

<file path=xl/worksheets/_rels/sheet33.xml.rels><?xml version="1.0" encoding="UTF-8" standalone="yes"?>
<Relationships xmlns="http://schemas.openxmlformats.org/package/2006/relationships"><Relationship Id="rId1" Type="http://schemas.openxmlformats.org/officeDocument/2006/relationships/hyperlink" Target="mailto:marlene.sandoval@inec.go.cr" TargetMode="External"/></Relationships>
</file>

<file path=xl/worksheets/_rels/sheet35.xml.rels><?xml version="1.0" encoding="UTF-8" standalone="yes"?>
<Relationships xmlns="http://schemas.openxmlformats.org/package/2006/relationships"><Relationship Id="rId1" Type="http://schemas.openxmlformats.org/officeDocument/2006/relationships/hyperlink" Target="mailto:marlene.sandoval@inec.go.cr"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hyperlink" Target="mailto:marlene.sandoval@inec.go.cr" TargetMode="Externa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hyperlink" Target="mailto:marlene.sandoval@inec.go.cr"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hyperlink" Target="mailto:marlene.sandoval@inec.go.cr" TargetMode="External"/></Relationships>
</file>

<file path=xl/worksheets/_rels/sheet43.xml.rels><?xml version="1.0" encoding="UTF-8" standalone="yes"?>
<Relationships xmlns="http://schemas.openxmlformats.org/package/2006/relationships"><Relationship Id="rId1" Type="http://schemas.openxmlformats.org/officeDocument/2006/relationships/hyperlink" Target="mailto:marlene.sandoval@inec.go.cr" TargetMode="External"/></Relationships>
</file>

<file path=xl/worksheets/_rels/sheet4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hyperlink" Target="mailto:dianny.hernandez@inec.go.cr" TargetMode="External"/><Relationship Id="rId1" Type="http://schemas.openxmlformats.org/officeDocument/2006/relationships/hyperlink" Target="mailto:marial.sanarrusia@inec.go.cr" TargetMode="External"/></Relationships>
</file>

<file path=xl/worksheets/_rels/sheet47.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hyperlink" Target="mailto:dianny.hernandez@inec.go.cr" TargetMode="External"/><Relationship Id="rId1" Type="http://schemas.openxmlformats.org/officeDocument/2006/relationships/hyperlink" Target="mailto:marial.sanarrusia@inec.go.cr" TargetMode="External"/></Relationships>
</file>

<file path=xl/worksheets/_rels/sheet49.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hyperlink" Target="mailto:dianny.hernandez@inec.go.cr" TargetMode="External"/><Relationship Id="rId1" Type="http://schemas.openxmlformats.org/officeDocument/2006/relationships/hyperlink" Target="mailto:marial.sanarrusia@inec.go.cr"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mailto:marlene.sandoval@inec.go.cr" TargetMode="External"/></Relationships>
</file>

<file path=xl/worksheets/_rels/sheet51.xml.rels><?xml version="1.0" encoding="UTF-8" standalone="yes"?>
<Relationships xmlns="http://schemas.openxmlformats.org/package/2006/relationships"><Relationship Id="rId3" Type="http://schemas.openxmlformats.org/officeDocument/2006/relationships/drawing" Target="../drawings/drawing27.xml"/><Relationship Id="rId2" Type="http://schemas.openxmlformats.org/officeDocument/2006/relationships/hyperlink" Target="mailto:dianny.hernandez@inec.go.cr" TargetMode="External"/><Relationship Id="rId1" Type="http://schemas.openxmlformats.org/officeDocument/2006/relationships/hyperlink" Target="mailto:marial.sanarrusia@inec.go.cr" TargetMode="External"/></Relationships>
</file>

<file path=xl/worksheets/_rels/sheet53.xml.rels><?xml version="1.0" encoding="UTF-8" standalone="yes"?>
<Relationships xmlns="http://schemas.openxmlformats.org/package/2006/relationships"><Relationship Id="rId3" Type="http://schemas.openxmlformats.org/officeDocument/2006/relationships/drawing" Target="../drawings/drawing28.xml"/><Relationship Id="rId2" Type="http://schemas.openxmlformats.org/officeDocument/2006/relationships/hyperlink" Target="mailto:dianny.hernandez@inec.go.cr" TargetMode="External"/><Relationship Id="rId1" Type="http://schemas.openxmlformats.org/officeDocument/2006/relationships/hyperlink" Target="mailto:marial.sanarrusia@inec.go.cr" TargetMode="External"/></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hyperlink" Target="mailto:marlene.sandoval@inec.go.cr" TargetMode="External"/></Relationships>
</file>

<file path=xl/worksheets/_rels/sheet57.xml.rels><?xml version="1.0" encoding="UTF-8" standalone="yes"?>
<Relationships xmlns="http://schemas.openxmlformats.org/package/2006/relationships"><Relationship Id="rId1" Type="http://schemas.openxmlformats.org/officeDocument/2006/relationships/hyperlink" Target="mailto:marlene.sandoval@inec.go.cr" TargetMode="External"/></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hyperlink" Target="mailto:marlene.sandoval@inec.go.cr" TargetMode="External"/></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hyperlink" Target="mailto:marlene.sandoval@inec.go.cr" TargetMode="External"/></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hyperlink" Target="mailto:marlene.sandoval@inec.go.cr" TargetMode="Externa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mailto:marlene.sandoval@inec.go.cr" TargetMode="Externa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hyperlink" Target="mailto:marlene.sandoval@inec.go.cr" TargetMode="External"/></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hyperlink" Target="mailto:marlene.sandoval@inec.go.cr"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mailto:marlene.sandoval@inec.go.c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workbookViewId="0"/>
  </sheetViews>
  <sheetFormatPr defaultColWidth="11.42578125" defaultRowHeight="15"/>
  <cols>
    <col min="1" max="1" width="5.140625" style="40" customWidth="1"/>
    <col min="2" max="2" width="79" customWidth="1"/>
    <col min="3" max="3" width="52.28515625" customWidth="1"/>
    <col min="4" max="4" width="52" customWidth="1"/>
  </cols>
  <sheetData>
    <row r="1" spans="1:4">
      <c r="A1" s="256"/>
    </row>
    <row r="2" spans="1:4" ht="21">
      <c r="A2" s="41" t="s">
        <v>21</v>
      </c>
      <c r="B2" s="41" t="s">
        <v>44</v>
      </c>
      <c r="C2" s="41" t="s">
        <v>20</v>
      </c>
      <c r="D2" s="41" t="s">
        <v>22</v>
      </c>
    </row>
    <row r="3" spans="1:4" s="56" customFormat="1">
      <c r="A3" s="39">
        <v>1</v>
      </c>
      <c r="B3" s="56" t="s">
        <v>46</v>
      </c>
      <c r="C3" s="66" t="s">
        <v>96</v>
      </c>
      <c r="D3" s="66" t="s">
        <v>99</v>
      </c>
    </row>
    <row r="4" spans="1:4" s="37" customFormat="1" ht="21" customHeight="1">
      <c r="A4" s="39" t="s">
        <v>48</v>
      </c>
      <c r="B4" s="37" t="s">
        <v>45</v>
      </c>
      <c r="C4" s="38" t="s">
        <v>133</v>
      </c>
      <c r="D4" s="56" t="s">
        <v>47</v>
      </c>
    </row>
    <row r="5" spans="1:4" s="37" customFormat="1">
      <c r="A5" s="39">
        <v>2</v>
      </c>
      <c r="B5" s="38" t="s">
        <v>318</v>
      </c>
      <c r="C5" s="38" t="s">
        <v>37</v>
      </c>
      <c r="D5" s="66" t="s">
        <v>51</v>
      </c>
    </row>
    <row r="6" spans="1:4" s="37" customFormat="1">
      <c r="A6" s="39">
        <v>3</v>
      </c>
      <c r="B6" s="38" t="s">
        <v>332</v>
      </c>
      <c r="C6" s="38" t="s">
        <v>37</v>
      </c>
      <c r="D6" s="66" t="s">
        <v>51</v>
      </c>
    </row>
    <row r="7" spans="1:4" s="37" customFormat="1">
      <c r="A7" s="39">
        <v>4</v>
      </c>
      <c r="B7" s="37" t="s">
        <v>49</v>
      </c>
      <c r="C7" s="38" t="s">
        <v>50</v>
      </c>
      <c r="D7" s="66" t="s">
        <v>51</v>
      </c>
    </row>
    <row r="8" spans="1:4" s="37" customFormat="1">
      <c r="A8" s="39">
        <v>5</v>
      </c>
      <c r="B8" s="37" t="s">
        <v>134</v>
      </c>
      <c r="C8" s="38" t="s">
        <v>135</v>
      </c>
      <c r="D8" s="56" t="s">
        <v>47</v>
      </c>
    </row>
    <row r="9" spans="1:4" s="37" customFormat="1">
      <c r="A9" s="39">
        <v>6</v>
      </c>
      <c r="B9" s="37" t="s">
        <v>136</v>
      </c>
      <c r="C9" s="38" t="s">
        <v>138</v>
      </c>
      <c r="D9" s="56" t="s">
        <v>47</v>
      </c>
    </row>
    <row r="10" spans="1:4" s="37" customFormat="1">
      <c r="A10" s="39">
        <v>7</v>
      </c>
      <c r="B10" s="37" t="s">
        <v>137</v>
      </c>
      <c r="C10" s="38" t="s">
        <v>138</v>
      </c>
      <c r="D10" s="56" t="s">
        <v>47</v>
      </c>
    </row>
    <row r="11" spans="1:4" s="37" customFormat="1">
      <c r="A11" s="39">
        <v>8</v>
      </c>
      <c r="B11" s="38" t="s">
        <v>52</v>
      </c>
      <c r="C11" s="38" t="s">
        <v>53</v>
      </c>
      <c r="D11" s="66" t="s">
        <v>51</v>
      </c>
    </row>
    <row r="12" spans="1:4" ht="30">
      <c r="A12" s="39">
        <v>9</v>
      </c>
      <c r="B12" s="38" t="s">
        <v>54</v>
      </c>
      <c r="C12" s="38" t="s">
        <v>37</v>
      </c>
      <c r="D12" s="66" t="s">
        <v>55</v>
      </c>
    </row>
    <row r="13" spans="1:4" ht="30">
      <c r="A13" s="39">
        <v>10</v>
      </c>
      <c r="B13" s="38" t="s">
        <v>56</v>
      </c>
      <c r="C13" s="38" t="s">
        <v>37</v>
      </c>
      <c r="D13" s="66" t="s">
        <v>55</v>
      </c>
    </row>
    <row r="14" spans="1:4" ht="30">
      <c r="A14" s="39">
        <v>11</v>
      </c>
      <c r="B14" s="38" t="s">
        <v>57</v>
      </c>
      <c r="C14" s="38" t="s">
        <v>35</v>
      </c>
      <c r="D14" s="66" t="s">
        <v>55</v>
      </c>
    </row>
    <row r="15" spans="1:4" ht="30">
      <c r="A15" s="39">
        <v>12</v>
      </c>
      <c r="B15" s="426" t="s">
        <v>58</v>
      </c>
      <c r="C15" s="38" t="s">
        <v>59</v>
      </c>
      <c r="D15" s="66" t="s">
        <v>55</v>
      </c>
    </row>
    <row r="16" spans="1:4" ht="28.5" customHeight="1">
      <c r="A16" s="39">
        <v>13</v>
      </c>
      <c r="B16" s="38" t="s">
        <v>338</v>
      </c>
      <c r="C16" s="38" t="s">
        <v>36</v>
      </c>
      <c r="D16" s="56" t="s">
        <v>60</v>
      </c>
    </row>
    <row r="17" spans="1:4">
      <c r="A17" s="238">
        <v>14</v>
      </c>
      <c r="B17" s="38" t="s">
        <v>61</v>
      </c>
      <c r="C17" s="38" t="s">
        <v>35</v>
      </c>
      <c r="D17" s="485" t="s">
        <v>62</v>
      </c>
    </row>
    <row r="18" spans="1:4">
      <c r="A18" s="238">
        <v>15</v>
      </c>
      <c r="B18" s="38" t="s">
        <v>188</v>
      </c>
      <c r="C18" s="38" t="s">
        <v>64</v>
      </c>
      <c r="D18" s="426" t="s">
        <v>63</v>
      </c>
    </row>
    <row r="20" spans="1:4" ht="21">
      <c r="A20" s="41" t="s">
        <v>21</v>
      </c>
      <c r="B20" s="41" t="s">
        <v>72</v>
      </c>
      <c r="C20" s="41"/>
      <c r="D20" s="41"/>
    </row>
    <row r="21" spans="1:4" ht="30">
      <c r="A21" s="238">
        <v>16</v>
      </c>
      <c r="B21" s="38" t="s">
        <v>65</v>
      </c>
      <c r="C21" s="38" t="s">
        <v>66</v>
      </c>
      <c r="D21" s="372" t="s">
        <v>274</v>
      </c>
    </row>
    <row r="22" spans="1:4" ht="30">
      <c r="A22" s="238">
        <v>17</v>
      </c>
      <c r="B22" s="38" t="s">
        <v>67</v>
      </c>
      <c r="C22" s="38" t="s">
        <v>68</v>
      </c>
      <c r="D22" s="372" t="s">
        <v>63</v>
      </c>
    </row>
    <row r="23" spans="1:4">
      <c r="A23" s="238" t="s">
        <v>139</v>
      </c>
      <c r="B23" s="38" t="s">
        <v>69</v>
      </c>
      <c r="C23" s="38" t="s">
        <v>70</v>
      </c>
      <c r="D23" s="372" t="s">
        <v>63</v>
      </c>
    </row>
    <row r="24" spans="1:4">
      <c r="A24" s="238">
        <v>19</v>
      </c>
      <c r="B24" s="38" t="s">
        <v>71</v>
      </c>
      <c r="C24" s="38" t="s">
        <v>70</v>
      </c>
      <c r="D24" s="372" t="s">
        <v>63</v>
      </c>
    </row>
    <row r="25" spans="1:4">
      <c r="A25" s="157">
        <v>33</v>
      </c>
      <c r="B25" s="38" t="s">
        <v>208</v>
      </c>
      <c r="C25" s="38" t="s">
        <v>207</v>
      </c>
      <c r="D25" s="125" t="s">
        <v>88</v>
      </c>
    </row>
    <row r="26" spans="1:4">
      <c r="A26" s="238">
        <v>34</v>
      </c>
      <c r="B26" s="38" t="s">
        <v>89</v>
      </c>
      <c r="C26" s="38" t="s">
        <v>70</v>
      </c>
      <c r="D26" s="239" t="s">
        <v>91</v>
      </c>
    </row>
    <row r="27" spans="1:4">
      <c r="A27" s="237">
        <v>35</v>
      </c>
      <c r="B27" s="38" t="s">
        <v>90</v>
      </c>
      <c r="C27" s="38" t="s">
        <v>70</v>
      </c>
      <c r="D27" s="255" t="s">
        <v>91</v>
      </c>
    </row>
    <row r="28" spans="1:4">
      <c r="A28" s="237">
        <v>36</v>
      </c>
      <c r="B28" s="38" t="s">
        <v>213</v>
      </c>
      <c r="C28" s="38" t="s">
        <v>218</v>
      </c>
      <c r="D28" s="255" t="s">
        <v>91</v>
      </c>
    </row>
    <row r="29" spans="1:4" ht="19.5" customHeight="1">
      <c r="A29" s="238" t="s">
        <v>217</v>
      </c>
      <c r="B29" s="38" t="s">
        <v>379</v>
      </c>
      <c r="C29" s="38" t="s">
        <v>385</v>
      </c>
      <c r="D29" s="255" t="s">
        <v>91</v>
      </c>
    </row>
    <row r="30" spans="1:4" s="371" customFormat="1" ht="30">
      <c r="A30" s="238" t="s">
        <v>384</v>
      </c>
      <c r="B30" s="396" t="s">
        <v>386</v>
      </c>
      <c r="C30" s="396" t="s">
        <v>219</v>
      </c>
      <c r="D30" s="328" t="s">
        <v>91</v>
      </c>
    </row>
    <row r="31" spans="1:4">
      <c r="A31" s="238">
        <v>38</v>
      </c>
      <c r="B31" s="38" t="s">
        <v>92</v>
      </c>
      <c r="C31" s="38" t="s">
        <v>70</v>
      </c>
      <c r="D31" s="372" t="s">
        <v>63</v>
      </c>
    </row>
    <row r="32" spans="1:4">
      <c r="A32" s="238">
        <v>42</v>
      </c>
      <c r="B32" s="38" t="s">
        <v>93</v>
      </c>
      <c r="C32" s="38" t="s">
        <v>94</v>
      </c>
      <c r="D32" s="372" t="s">
        <v>95</v>
      </c>
    </row>
    <row r="34" spans="1:4" ht="21">
      <c r="A34" s="41" t="s">
        <v>21</v>
      </c>
      <c r="B34" s="41" t="s">
        <v>73</v>
      </c>
      <c r="C34" s="41"/>
      <c r="D34" s="41"/>
    </row>
    <row r="35" spans="1:4" ht="30">
      <c r="A35" s="39">
        <v>20</v>
      </c>
      <c r="B35" s="38" t="s">
        <v>75</v>
      </c>
      <c r="C35" s="38" t="s">
        <v>78</v>
      </c>
      <c r="D35" s="37" t="s">
        <v>74</v>
      </c>
    </row>
    <row r="36" spans="1:4">
      <c r="A36" s="39">
        <v>22</v>
      </c>
      <c r="B36" s="38" t="s">
        <v>76</v>
      </c>
      <c r="C36" s="38" t="s">
        <v>79</v>
      </c>
      <c r="D36" s="37" t="s">
        <v>74</v>
      </c>
    </row>
    <row r="37" spans="1:4">
      <c r="A37" s="39">
        <v>23</v>
      </c>
      <c r="B37" s="38" t="s">
        <v>77</v>
      </c>
      <c r="C37" s="38" t="s">
        <v>241</v>
      </c>
      <c r="D37" s="37" t="s">
        <v>74</v>
      </c>
    </row>
    <row r="38" spans="1:4" ht="30">
      <c r="A38" s="39">
        <v>25</v>
      </c>
      <c r="B38" s="38" t="s">
        <v>404</v>
      </c>
      <c r="C38" s="38" t="s">
        <v>81</v>
      </c>
      <c r="D38" s="37" t="s">
        <v>80</v>
      </c>
    </row>
    <row r="39" spans="1:4">
      <c r="A39" s="39">
        <v>26</v>
      </c>
      <c r="B39" s="38" t="s">
        <v>247</v>
      </c>
      <c r="C39" s="38" t="s">
        <v>81</v>
      </c>
      <c r="D39" s="37" t="s">
        <v>74</v>
      </c>
    </row>
    <row r="40" spans="1:4">
      <c r="A40" s="39">
        <v>27</v>
      </c>
      <c r="B40" s="38" t="s">
        <v>82</v>
      </c>
      <c r="C40" s="38" t="s">
        <v>135</v>
      </c>
      <c r="D40" s="37" t="s">
        <v>74</v>
      </c>
    </row>
    <row r="41" spans="1:4">
      <c r="A41" s="39">
        <v>54</v>
      </c>
      <c r="B41" s="38" t="s">
        <v>87</v>
      </c>
      <c r="C41" s="38" t="s">
        <v>81</v>
      </c>
      <c r="D41" s="37" t="s">
        <v>74</v>
      </c>
    </row>
    <row r="43" spans="1:4" ht="21">
      <c r="A43" s="41" t="s">
        <v>21</v>
      </c>
      <c r="B43" s="41" t="s">
        <v>83</v>
      </c>
      <c r="C43" s="41"/>
      <c r="D43" s="41"/>
    </row>
    <row r="44" spans="1:4" ht="30">
      <c r="A44" s="39">
        <v>31</v>
      </c>
      <c r="B44" s="38" t="s">
        <v>84</v>
      </c>
      <c r="C44" s="38" t="s">
        <v>85</v>
      </c>
      <c r="D44" s="56" t="s">
        <v>47</v>
      </c>
    </row>
    <row r="45" spans="1:4" ht="30">
      <c r="A45" s="39">
        <v>32</v>
      </c>
      <c r="B45" s="38" t="s">
        <v>86</v>
      </c>
      <c r="C45" s="38" t="s">
        <v>85</v>
      </c>
      <c r="D45" s="56" t="s">
        <v>47</v>
      </c>
    </row>
  </sheetData>
  <hyperlinks>
    <hyperlink ref="A3" location="'Población total '!A1" display="'Población total '!A1" xr:uid="{00000000-0004-0000-0000-000000000000}"/>
    <hyperlink ref="A4" location="'Estructura por sexo y edad'!A1" display="1a" xr:uid="{00000000-0004-0000-0000-000001000000}"/>
    <hyperlink ref="A5" location="'Tasa de crecimiento de la pobla'!A1" display="'Tasa de crecimiento de la pobla'!A1" xr:uid="{00000000-0004-0000-0000-000002000000}"/>
    <hyperlink ref="A7" location="'RDependencia demográfica'!A1" display="'RDependencia demográfica'!A1" xr:uid="{00000000-0004-0000-0000-000003000000}"/>
    <hyperlink ref="A11" location="'Esperanza de vida al nacer'!A1" display="'Esperanza de vida al nacer'!A1" xr:uid="{00000000-0004-0000-0000-000004000000}"/>
    <hyperlink ref="A12" location="TBN!A1" display="TBN!A1" xr:uid="{00000000-0004-0000-0000-000005000000}"/>
    <hyperlink ref="A13" location="TBM!A1" display="TBM!A1" xr:uid="{00000000-0004-0000-0000-000006000000}"/>
    <hyperlink ref="A14" location="TGF!A1" display="TGF!A1" xr:uid="{00000000-0004-0000-0000-000007000000}"/>
    <hyperlink ref="A15" location="'F adolescente'!A1" display="'F adolescente'!A1" xr:uid="{00000000-0004-0000-0000-000008000000}"/>
    <hyperlink ref="A16" location="'Nacim de uniones impropias'!A1" display="'Nacim de uniones impropias'!A1" xr:uid="{00000000-0004-0000-0000-000009000000}"/>
    <hyperlink ref="A17" location="'Tamaño promedio de los hogares'!A1" display="'Tamaño promedio de los hogares'!A1" xr:uid="{00000000-0004-0000-0000-00000A000000}"/>
    <hyperlink ref="A6" location="'Densidad de población'!A1" display="'Densidad de población'!A1" xr:uid="{00000000-0004-0000-0000-00000B000000}"/>
    <hyperlink ref="A8" location="'Pob urbana y rural'!A1" display="'Pob urbana y rural'!A1" xr:uid="{00000000-0004-0000-0000-00000C000000}"/>
    <hyperlink ref="A9" location="'Pob con discapacidad'!A1" display="'Pob con discapacidad'!A1" xr:uid="{00000000-0004-0000-0000-00000D000000}"/>
    <hyperlink ref="A10" location="'Pob nacida en otro país'!A1" display="'Pob nacida en otro país'!A1" xr:uid="{00000000-0004-0000-0000-00000E000000}"/>
    <hyperlink ref="A18" location="'Jefatura de hogar'!A1" display="'Jefatura de hogar'!A1" xr:uid="{00000000-0004-0000-0000-00000F000000}"/>
    <hyperlink ref="A21" location="'Gasto social de los hogares'!A1" display="'Gasto social de los hogares'!A1" xr:uid="{00000000-0004-0000-0000-000010000000}"/>
    <hyperlink ref="A22" location="'Población en pobreza_línea'!A1" display="'Población en pobreza_línea'!A1" xr:uid="{00000000-0004-0000-0000-000011000000}"/>
    <hyperlink ref="A23" location="'Población en pobreza_IPM'!A1" display="17a" xr:uid="{00000000-0004-0000-0000-000012000000}"/>
    <hyperlink ref="A24" location="'Coeficiente de Gini'!A1" display="'Coeficiente de Gini'!A1" xr:uid="{00000000-0004-0000-0000-000013000000}"/>
    <hyperlink ref="A25" location="'horas dedicadas al cuido'!A1" display="'horas dedicadas al cuido'!A1" xr:uid="{00000000-0004-0000-0000-000014000000}"/>
    <hyperlink ref="A26" location="'Brecha salarial por sexo'!A1" display="'Brecha salarial por sexo'!A1" xr:uid="{00000000-0004-0000-0000-000015000000}"/>
    <hyperlink ref="A27" location="'Tasa de desempleo'!A1" display="'Tasa de desempleo'!A1" xr:uid="{00000000-0004-0000-0000-000016000000}"/>
    <hyperlink ref="A28" location="'Tasa neta de participación'!A1" display="'Tasa neta de participación'!A1" xr:uid="{00000000-0004-0000-0000-000017000000}"/>
    <hyperlink ref="A29" location="'Tasa de ocupación'!A1" display="36a" xr:uid="{00000000-0004-0000-0000-000018000000}"/>
    <hyperlink ref="A31" location="'Ingreso per cápita'!A1" display="'Ingreso per cápita'!A1" xr:uid="{00000000-0004-0000-0000-000019000000}"/>
    <hyperlink ref="A32" location="'Indice de precios al consumidor'!A1" display="'Indice de precios al consumidor'!A1" xr:uid="{00000000-0004-0000-0000-00001A000000}"/>
    <hyperlink ref="A35" location="TMI!A1" display="TMI!A1" xr:uid="{00000000-0004-0000-0000-00001B000000}"/>
    <hyperlink ref="A36" location="RMM!A1" display="RMM!A1" xr:uid="{00000000-0004-0000-0000-00001C000000}"/>
    <hyperlink ref="A37" location="TMN!A1" display="TMN!A1" xr:uid="{00000000-0004-0000-0000-00001D000000}"/>
    <hyperlink ref="A38" location="'MEF que usan anticonceptivos'!A1" display="'MEF que usan anticonceptivos'!A1" xr:uid="{00000000-0004-0000-0000-00001E000000}"/>
    <hyperlink ref="A39" location="'D carga de la enfermedad'!A1" display="'D carga de la enfermedad'!A1" xr:uid="{00000000-0004-0000-0000-00001F000000}"/>
    <hyperlink ref="A40" location="'Principales causas de muerte'!A1" display="'Principales causas de muerte'!A1" xr:uid="{00000000-0004-0000-0000-000020000000}"/>
    <hyperlink ref="A41" location="'Tasa homicidios'!A1" display="'Tasa homicidios'!A1" xr:uid="{00000000-0004-0000-0000-000021000000}"/>
    <hyperlink ref="A44" location="'Escolaridad promedio'!A1" display="'Escolaridad promedio'!A1" xr:uid="{00000000-0004-0000-0000-000022000000}"/>
    <hyperlink ref="A45" location="'porcentaje de alfabetismo'!A1" display="'porcentaje de alfabetismo'!A1" xr:uid="{00000000-0004-0000-0000-000023000000}"/>
    <hyperlink ref="A30" location="'Porcentaje de población ocupada'!A1" display="36b" xr:uid="{00000000-0004-0000-0000-000024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79998168889431442"/>
  </sheetPr>
  <dimension ref="A1:R27"/>
  <sheetViews>
    <sheetView workbookViewId="0">
      <selection activeCell="B19" sqref="B19:L27"/>
    </sheetView>
  </sheetViews>
  <sheetFormatPr defaultColWidth="11.42578125" defaultRowHeight="15"/>
  <cols>
    <col min="1" max="1" width="5" style="2" customWidth="1"/>
    <col min="2" max="2" width="11.42578125" style="2"/>
    <col min="3" max="3" width="24.85546875" style="2" customWidth="1"/>
    <col min="4" max="4" width="12.28515625" style="2" bestFit="1" customWidth="1"/>
    <col min="5" max="5" width="11.42578125" style="2"/>
    <col min="6" max="6" width="7" style="2" customWidth="1"/>
    <col min="7" max="8" width="11.42578125" style="2"/>
    <col min="9" max="9" width="15.28515625" style="2" customWidth="1"/>
    <col min="10" max="10" width="11.42578125" style="2"/>
    <col min="11" max="11" width="15.85546875" style="2" customWidth="1"/>
    <col min="12" max="12" width="15.140625" style="2" customWidth="1"/>
    <col min="13" max="16384" width="11.42578125" style="2"/>
  </cols>
  <sheetData>
    <row r="1" spans="1:18" s="18" customFormat="1" ht="18.75">
      <c r="A1" s="65">
        <v>4</v>
      </c>
      <c r="B1" s="18" t="str">
        <f>+Indice!B7</f>
        <v xml:space="preserve">Relación de dependencia demográfica </v>
      </c>
      <c r="F1" s="64" t="s">
        <v>19</v>
      </c>
    </row>
    <row r="2" spans="1:18" s="18" customFormat="1" ht="18.75">
      <c r="A2" s="17"/>
    </row>
    <row r="3" spans="1:18">
      <c r="B3" s="42"/>
      <c r="C3" s="55"/>
      <c r="F3" s="541" t="s">
        <v>0</v>
      </c>
      <c r="G3" s="491" t="s">
        <v>33</v>
      </c>
      <c r="H3" s="491"/>
      <c r="I3" s="491"/>
      <c r="J3" s="491"/>
      <c r="K3" s="491"/>
      <c r="L3" s="492"/>
    </row>
    <row r="4" spans="1:18" ht="32.25" customHeight="1">
      <c r="B4" s="1" t="s">
        <v>0</v>
      </c>
      <c r="C4" s="69" t="s">
        <v>157</v>
      </c>
      <c r="F4" s="542"/>
      <c r="G4" s="44" t="s">
        <v>23</v>
      </c>
      <c r="H4" s="44" t="s">
        <v>24</v>
      </c>
      <c r="I4" s="44" t="s">
        <v>25</v>
      </c>
      <c r="J4" s="44" t="s">
        <v>26</v>
      </c>
      <c r="K4" s="44" t="s">
        <v>28</v>
      </c>
      <c r="L4" s="45" t="s">
        <v>27</v>
      </c>
    </row>
    <row r="5" spans="1:18">
      <c r="B5" s="19">
        <v>2010</v>
      </c>
      <c r="C5" s="182">
        <v>183.09502593528663</v>
      </c>
      <c r="D5" s="212"/>
      <c r="F5" s="20">
        <v>2010</v>
      </c>
      <c r="G5" s="186">
        <v>176.45030088602618</v>
      </c>
      <c r="H5" s="186">
        <v>190.85025952753938</v>
      </c>
      <c r="I5" s="186">
        <v>188.46372375088416</v>
      </c>
      <c r="J5" s="186">
        <v>195.18411848506366</v>
      </c>
      <c r="K5" s="186">
        <v>198.01983173076923</v>
      </c>
      <c r="L5" s="183">
        <v>199.93627923853688</v>
      </c>
      <c r="M5" s="425">
        <f>+(G11-G5)/G5*100</f>
        <v>-3.4866454419521826</v>
      </c>
      <c r="N5" s="425">
        <f t="shared" ref="N5:R5" si="0">+(H11-H5)/H5*100</f>
        <v>-3.0988557153144218</v>
      </c>
      <c r="O5" s="425">
        <f t="shared" si="0"/>
        <v>-3.8188841784352223</v>
      </c>
      <c r="P5" s="425">
        <f t="shared" si="0"/>
        <v>-5.3047082324580632</v>
      </c>
      <c r="Q5" s="425">
        <f t="shared" si="0"/>
        <v>-5.0728033867280908</v>
      </c>
      <c r="R5" s="425">
        <f t="shared" si="0"/>
        <v>-5.9905010955239293</v>
      </c>
    </row>
    <row r="6" spans="1:18">
      <c r="B6" s="20">
        <v>2011</v>
      </c>
      <c r="C6" s="183">
        <v>181.15819006009133</v>
      </c>
      <c r="D6" s="212"/>
      <c r="F6" s="20">
        <v>2011</v>
      </c>
      <c r="G6" s="186">
        <v>174.74847803126164</v>
      </c>
      <c r="H6" s="186">
        <v>189.07404818898189</v>
      </c>
      <c r="I6" s="186">
        <v>186.45315455091108</v>
      </c>
      <c r="J6" s="186">
        <v>192.63326082520331</v>
      </c>
      <c r="K6" s="186">
        <v>195.43088958442905</v>
      </c>
      <c r="L6" s="183">
        <v>196.8729345316269</v>
      </c>
    </row>
    <row r="7" spans="1:18">
      <c r="B7" s="20">
        <v>2012</v>
      </c>
      <c r="C7" s="183">
        <v>179.78892114595268</v>
      </c>
      <c r="D7" s="212"/>
      <c r="F7" s="20">
        <v>2012</v>
      </c>
      <c r="G7" s="186">
        <v>173.5489545990612</v>
      </c>
      <c r="H7" s="186">
        <v>187.93070960558433</v>
      </c>
      <c r="I7" s="186">
        <v>185.11388196176227</v>
      </c>
      <c r="J7" s="186">
        <v>190.72328727235356</v>
      </c>
      <c r="K7" s="186">
        <v>193.5561875613559</v>
      </c>
      <c r="L7" s="183">
        <v>194.61928891634457</v>
      </c>
    </row>
    <row r="8" spans="1:18">
      <c r="B8" s="20">
        <v>2013</v>
      </c>
      <c r="C8" s="183">
        <v>178.70541259574546</v>
      </c>
      <c r="D8" s="212"/>
      <c r="F8" s="20">
        <v>2013</v>
      </c>
      <c r="G8" s="186">
        <v>172.61441242858999</v>
      </c>
      <c r="H8" s="186">
        <v>187.09429299170301</v>
      </c>
      <c r="I8" s="186">
        <v>184.06300734651327</v>
      </c>
      <c r="J8" s="186">
        <v>189.10990692444904</v>
      </c>
      <c r="K8" s="186">
        <v>192.02205165476042</v>
      </c>
      <c r="L8" s="183">
        <v>192.75298689789463</v>
      </c>
    </row>
    <row r="9" spans="1:18">
      <c r="B9" s="20">
        <v>2014</v>
      </c>
      <c r="C9" s="183">
        <v>177.75692739601362</v>
      </c>
      <c r="D9" s="212"/>
      <c r="F9" s="20">
        <v>2014</v>
      </c>
      <c r="G9" s="186">
        <v>171.79801844399128</v>
      </c>
      <c r="H9" s="186">
        <v>186.39503817581937</v>
      </c>
      <c r="I9" s="186">
        <v>183.17194507472863</v>
      </c>
      <c r="J9" s="186">
        <v>187.67499164717674</v>
      </c>
      <c r="K9" s="186">
        <v>190.64431237909341</v>
      </c>
      <c r="L9" s="183">
        <v>191.10459122987868</v>
      </c>
    </row>
    <row r="10" spans="1:18">
      <c r="B10" s="20">
        <v>2015</v>
      </c>
      <c r="C10" s="183">
        <v>176.72672087945409</v>
      </c>
      <c r="D10" s="212"/>
      <c r="F10" s="20">
        <v>2015</v>
      </c>
      <c r="G10" s="186">
        <v>170.91144119670713</v>
      </c>
      <c r="H10" s="186">
        <v>185.60693360167497</v>
      </c>
      <c r="I10" s="186">
        <v>182.20006375784561</v>
      </c>
      <c r="J10" s="186">
        <v>186.12943167278883</v>
      </c>
      <c r="K10" s="186">
        <v>189.14770662955777</v>
      </c>
      <c r="L10" s="183">
        <v>189.37602525612058</v>
      </c>
    </row>
    <row r="11" spans="1:18">
      <c r="B11" s="21">
        <v>2016</v>
      </c>
      <c r="C11" s="184">
        <v>175.95166877289961</v>
      </c>
      <c r="D11" s="212"/>
      <c r="F11" s="21">
        <v>2016</v>
      </c>
      <c r="G11" s="187">
        <v>170.29810451287264</v>
      </c>
      <c r="H11" s="187">
        <v>184.93608535247782</v>
      </c>
      <c r="I11" s="187">
        <v>181.26651242247178</v>
      </c>
      <c r="J11" s="187">
        <v>184.83017048333579</v>
      </c>
      <c r="K11" s="187">
        <v>187.9746750003375</v>
      </c>
      <c r="L11" s="184">
        <v>187.95909424040255</v>
      </c>
    </row>
    <row r="12" spans="1:18">
      <c r="B12" s="22" t="s">
        <v>146</v>
      </c>
    </row>
    <row r="15" spans="1:18" s="24" customFormat="1" ht="12.75" customHeight="1">
      <c r="B15" s="502" t="s">
        <v>29</v>
      </c>
      <c r="C15" s="502"/>
      <c r="D15" s="502"/>
      <c r="E15" s="502"/>
      <c r="F15" s="502"/>
      <c r="G15" s="502"/>
      <c r="H15" s="502"/>
      <c r="I15" s="502"/>
    </row>
    <row r="16" spans="1:18" s="24" customFormat="1" ht="12.75">
      <c r="B16" s="502"/>
      <c r="C16" s="502"/>
      <c r="D16" s="502"/>
      <c r="E16" s="502"/>
      <c r="F16" s="502"/>
      <c r="G16" s="502"/>
      <c r="H16" s="502"/>
      <c r="I16" s="502"/>
    </row>
    <row r="17" spans="2:12">
      <c r="B17" s="502"/>
      <c r="C17" s="502"/>
      <c r="D17" s="502"/>
      <c r="E17" s="502"/>
      <c r="F17" s="502"/>
      <c r="G17" s="502"/>
      <c r="H17" s="502"/>
      <c r="I17" s="502"/>
    </row>
    <row r="18" spans="2:12" ht="15.75">
      <c r="B18" s="23" t="s">
        <v>1</v>
      </c>
      <c r="C18" s="33"/>
    </row>
    <row r="19" spans="2:12" ht="15" customHeight="1">
      <c r="B19" s="496" t="s">
        <v>431</v>
      </c>
      <c r="C19" s="497"/>
      <c r="D19" s="497"/>
      <c r="E19" s="497"/>
      <c r="F19" s="497"/>
      <c r="G19" s="497"/>
      <c r="H19" s="497"/>
      <c r="I19" s="497"/>
      <c r="J19" s="497"/>
      <c r="K19" s="497"/>
      <c r="L19" s="497"/>
    </row>
    <row r="20" spans="2:12">
      <c r="B20" s="496"/>
      <c r="C20" s="497"/>
      <c r="D20" s="497"/>
      <c r="E20" s="497"/>
      <c r="F20" s="497"/>
      <c r="G20" s="497"/>
      <c r="H20" s="497"/>
      <c r="I20" s="497"/>
      <c r="J20" s="497"/>
      <c r="K20" s="497"/>
      <c r="L20" s="497"/>
    </row>
    <row r="21" spans="2:12">
      <c r="B21" s="496"/>
      <c r="C21" s="497"/>
      <c r="D21" s="497"/>
      <c r="E21" s="497"/>
      <c r="F21" s="497"/>
      <c r="G21" s="497"/>
      <c r="H21" s="497"/>
      <c r="I21" s="497"/>
      <c r="J21" s="497"/>
      <c r="K21" s="497"/>
      <c r="L21" s="497"/>
    </row>
    <row r="22" spans="2:12">
      <c r="B22" s="496"/>
      <c r="C22" s="497"/>
      <c r="D22" s="497"/>
      <c r="E22" s="497"/>
      <c r="F22" s="497"/>
      <c r="G22" s="497"/>
      <c r="H22" s="497"/>
      <c r="I22" s="497"/>
      <c r="J22" s="497"/>
      <c r="K22" s="497"/>
      <c r="L22" s="497"/>
    </row>
    <row r="23" spans="2:12">
      <c r="B23" s="496"/>
      <c r="C23" s="497"/>
      <c r="D23" s="497"/>
      <c r="E23" s="497"/>
      <c r="F23" s="497"/>
      <c r="G23" s="497"/>
      <c r="H23" s="497"/>
      <c r="I23" s="497"/>
      <c r="J23" s="497"/>
      <c r="K23" s="497"/>
      <c r="L23" s="497"/>
    </row>
    <row r="24" spans="2:12">
      <c r="B24" s="496"/>
      <c r="C24" s="497"/>
      <c r="D24" s="497"/>
      <c r="E24" s="497"/>
      <c r="F24" s="497"/>
      <c r="G24" s="497"/>
      <c r="H24" s="497"/>
      <c r="I24" s="497"/>
      <c r="J24" s="497"/>
      <c r="K24" s="497"/>
      <c r="L24" s="497"/>
    </row>
    <row r="25" spans="2:12">
      <c r="B25" s="496"/>
      <c r="C25" s="497"/>
      <c r="D25" s="497"/>
      <c r="E25" s="497"/>
      <c r="F25" s="497"/>
      <c r="G25" s="497"/>
      <c r="H25" s="497"/>
      <c r="I25" s="497"/>
      <c r="J25" s="497"/>
      <c r="K25" s="497"/>
      <c r="L25" s="497"/>
    </row>
    <row r="26" spans="2:12">
      <c r="B26" s="496"/>
      <c r="C26" s="497"/>
      <c r="D26" s="497"/>
      <c r="E26" s="497"/>
      <c r="F26" s="497"/>
      <c r="G26" s="497"/>
      <c r="H26" s="497"/>
      <c r="I26" s="497"/>
      <c r="J26" s="497"/>
      <c r="K26" s="497"/>
      <c r="L26" s="497"/>
    </row>
    <row r="27" spans="2:12" ht="27" customHeight="1">
      <c r="B27" s="496"/>
      <c r="C27" s="497"/>
      <c r="D27" s="497"/>
      <c r="E27" s="497"/>
      <c r="F27" s="497"/>
      <c r="G27" s="497"/>
      <c r="H27" s="497"/>
      <c r="I27" s="497"/>
      <c r="J27" s="497"/>
      <c r="K27" s="497"/>
      <c r="L27" s="497"/>
    </row>
  </sheetData>
  <mergeCells count="4">
    <mergeCell ref="B15:I17"/>
    <mergeCell ref="F3:F4"/>
    <mergeCell ref="G3:L3"/>
    <mergeCell ref="B19:L27"/>
  </mergeCells>
  <hyperlinks>
    <hyperlink ref="A1" location="Indice!A1" display="Indice!A1" xr:uid="{00000000-0004-0000-0900-000000000000}"/>
    <hyperlink ref="F1" location="'Ficha_RDependencia demográfica'!A1" display="ficha técnica" xr:uid="{00000000-0004-0000-09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9389629810485"/>
  </sheetPr>
  <dimension ref="A1:AD46"/>
  <sheetViews>
    <sheetView workbookViewId="0">
      <selection activeCell="D6" sqref="D6"/>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+'RDependencia demográfica'!B1</f>
        <v xml:space="preserve">Relación de dependencia demográfica </v>
      </c>
      <c r="D4" s="2"/>
      <c r="E4" s="2"/>
      <c r="F4" s="2"/>
      <c r="G4" s="2"/>
      <c r="H4" s="2"/>
      <c r="I4" s="2"/>
      <c r="J4" s="2"/>
      <c r="K4" s="2"/>
      <c r="L4" s="2"/>
      <c r="M4" s="2"/>
      <c r="N4" s="2"/>
      <c r="O4" s="2"/>
      <c r="P4" s="2"/>
      <c r="Q4" s="2"/>
      <c r="R4" s="2"/>
      <c r="S4" s="2"/>
      <c r="T4" s="2"/>
      <c r="U4" s="2"/>
      <c r="V4" s="2"/>
      <c r="W4" s="2"/>
      <c r="X4" s="2"/>
      <c r="Y4" s="2"/>
      <c r="Z4" s="2"/>
      <c r="AA4" s="2"/>
      <c r="AB4" s="2"/>
      <c r="AC4" s="2"/>
      <c r="AD4" s="2"/>
    </row>
    <row r="5" spans="2:30" ht="45.75" customHeight="1">
      <c r="B5" s="11" t="s">
        <v>4</v>
      </c>
      <c r="C5" s="50" t="s">
        <v>279</v>
      </c>
      <c r="D5" s="2"/>
      <c r="E5" s="2"/>
      <c r="F5" s="2"/>
      <c r="G5" s="2"/>
      <c r="H5" s="2"/>
      <c r="I5" s="2"/>
      <c r="J5" s="2"/>
      <c r="K5" s="2"/>
      <c r="L5" s="2"/>
      <c r="M5" s="2"/>
      <c r="N5" s="2"/>
      <c r="O5" s="2"/>
      <c r="P5" s="2"/>
      <c r="Q5" s="2"/>
      <c r="R5" s="2"/>
      <c r="S5" s="2"/>
      <c r="T5" s="2"/>
      <c r="U5" s="2"/>
      <c r="V5" s="2"/>
      <c r="W5" s="2"/>
      <c r="X5" s="2"/>
      <c r="Y5" s="2"/>
      <c r="Z5" s="2"/>
      <c r="AA5" s="2"/>
      <c r="AB5" s="2"/>
      <c r="AC5" s="2"/>
      <c r="AD5" s="2"/>
    </row>
    <row r="6" spans="2:30" ht="97.5"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156</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RDependencia demográfica'!A1" display="'RDependencia demográfica'!A1" xr:uid="{00000000-0004-0000-0A00-000000000000}"/>
    <hyperlink ref="C17" r:id="rId1" xr:uid="{00000000-0004-0000-0A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sheetPr>
  <dimension ref="A1:T28"/>
  <sheetViews>
    <sheetView topLeftCell="A2" workbookViewId="0">
      <selection activeCell="J32" sqref="J32"/>
    </sheetView>
  </sheetViews>
  <sheetFormatPr defaultColWidth="11.42578125" defaultRowHeight="15"/>
  <cols>
    <col min="1" max="1" width="5" style="2" customWidth="1"/>
    <col min="2" max="2" width="7.85546875" style="2" customWidth="1"/>
    <col min="3" max="6" width="11.140625" style="2" customWidth="1"/>
    <col min="7" max="8" width="11.42578125" style="2"/>
    <col min="9" max="9" width="8.7109375" style="2" customWidth="1"/>
    <col min="10" max="10" width="8.28515625" style="2" customWidth="1"/>
    <col min="11" max="11" width="8.140625" style="2" customWidth="1"/>
    <col min="12" max="12" width="10" style="2" customWidth="1"/>
    <col min="13" max="14" width="9.42578125" style="2" customWidth="1"/>
    <col min="15" max="16" width="9.85546875" style="2" customWidth="1"/>
    <col min="17" max="18" width="8.7109375" style="2" customWidth="1"/>
    <col min="19" max="20" width="10.140625" style="2" customWidth="1"/>
    <col min="21" max="16384" width="11.42578125" style="2"/>
  </cols>
  <sheetData>
    <row r="1" spans="1:20" s="18" customFormat="1" ht="18.75">
      <c r="A1" s="65">
        <v>5</v>
      </c>
      <c r="B1" s="18" t="str">
        <f>+Indice!B8</f>
        <v>Distribución de la población por zona urbana y rural</v>
      </c>
      <c r="H1" s="64" t="s">
        <v>19</v>
      </c>
    </row>
    <row r="2" spans="1:20" s="18" customFormat="1" ht="18.75">
      <c r="A2" s="17"/>
    </row>
    <row r="3" spans="1:20">
      <c r="B3" s="42"/>
      <c r="C3" s="55"/>
      <c r="H3" s="489" t="s">
        <v>0</v>
      </c>
      <c r="I3" s="491" t="s">
        <v>33</v>
      </c>
      <c r="J3" s="491"/>
      <c r="K3" s="491"/>
      <c r="L3" s="491"/>
      <c r="M3" s="491"/>
      <c r="N3" s="491"/>
      <c r="O3" s="491"/>
      <c r="P3" s="491"/>
      <c r="Q3" s="491"/>
      <c r="R3" s="491"/>
      <c r="S3" s="547"/>
      <c r="T3" s="163"/>
    </row>
    <row r="4" spans="1:20" ht="15" customHeight="1">
      <c r="B4" s="541" t="s">
        <v>0</v>
      </c>
      <c r="C4" s="544" t="s">
        <v>161</v>
      </c>
      <c r="D4" s="544"/>
      <c r="E4" s="544" t="s">
        <v>40</v>
      </c>
      <c r="F4" s="545"/>
      <c r="H4" s="536"/>
      <c r="I4" s="546" t="s">
        <v>23</v>
      </c>
      <c r="J4" s="546"/>
      <c r="K4" s="546" t="s">
        <v>24</v>
      </c>
      <c r="L4" s="546"/>
      <c r="M4" s="546" t="s">
        <v>25</v>
      </c>
      <c r="N4" s="546"/>
      <c r="O4" s="546" t="s">
        <v>26</v>
      </c>
      <c r="P4" s="546"/>
      <c r="Q4" s="546" t="s">
        <v>28</v>
      </c>
      <c r="R4" s="546"/>
      <c r="S4" s="546" t="s">
        <v>27</v>
      </c>
      <c r="T4" s="548"/>
    </row>
    <row r="5" spans="1:20" ht="15" customHeight="1">
      <c r="B5" s="542"/>
      <c r="C5" s="120" t="s">
        <v>159</v>
      </c>
      <c r="D5" s="120" t="s">
        <v>160</v>
      </c>
      <c r="E5" s="120" t="s">
        <v>159</v>
      </c>
      <c r="F5" s="121" t="s">
        <v>160</v>
      </c>
      <c r="H5" s="490"/>
      <c r="I5" s="135" t="s">
        <v>334</v>
      </c>
      <c r="J5" s="44" t="s">
        <v>333</v>
      </c>
      <c r="K5" s="135" t="s">
        <v>334</v>
      </c>
      <c r="L5" s="44" t="s">
        <v>333</v>
      </c>
      <c r="M5" s="135" t="s">
        <v>334</v>
      </c>
      <c r="N5" s="44" t="s">
        <v>333</v>
      </c>
      <c r="O5" s="135" t="s">
        <v>334</v>
      </c>
      <c r="P5" s="44" t="s">
        <v>333</v>
      </c>
      <c r="Q5" s="135" t="s">
        <v>334</v>
      </c>
      <c r="R5" s="44" t="s">
        <v>333</v>
      </c>
      <c r="S5" s="44" t="s">
        <v>334</v>
      </c>
      <c r="T5" s="45" t="s">
        <v>333</v>
      </c>
    </row>
    <row r="6" spans="1:20">
      <c r="B6" s="20">
        <v>2010</v>
      </c>
      <c r="C6" s="43"/>
      <c r="D6" s="42"/>
      <c r="E6" s="42"/>
      <c r="F6" s="46"/>
      <c r="H6" s="20">
        <v>2010</v>
      </c>
      <c r="I6" s="186"/>
      <c r="J6" s="186"/>
      <c r="K6" s="186"/>
      <c r="L6" s="186"/>
      <c r="M6" s="186"/>
      <c r="N6" s="186"/>
      <c r="O6" s="186"/>
      <c r="P6" s="186"/>
      <c r="Q6" s="186"/>
      <c r="R6" s="186"/>
      <c r="S6" s="186"/>
      <c r="T6" s="183"/>
    </row>
    <row r="7" spans="1:20">
      <c r="B7" s="200">
        <v>2011</v>
      </c>
      <c r="C7" s="213">
        <v>3204510</v>
      </c>
      <c r="D7" s="213">
        <v>1244406</v>
      </c>
      <c r="E7" s="202">
        <f>C7/(C7+D7)*100</f>
        <v>72.029006616443198</v>
      </c>
      <c r="F7" s="203">
        <f>D7/(D7+C7)*100</f>
        <v>27.970993383556802</v>
      </c>
      <c r="H7" s="200">
        <v>2011</v>
      </c>
      <c r="I7" s="202">
        <v>85.908168230239809</v>
      </c>
      <c r="J7" s="202">
        <v>14.091831769760187</v>
      </c>
      <c r="K7" s="202">
        <v>54.544594559730307</v>
      </c>
      <c r="L7" s="202">
        <v>45.455405440269693</v>
      </c>
      <c r="M7" s="202">
        <v>64.48444231689804</v>
      </c>
      <c r="N7" s="202">
        <v>35.51555768310196</v>
      </c>
      <c r="O7" s="202">
        <v>42.330514481453733</v>
      </c>
      <c r="P7" s="202">
        <v>57.669485518546267</v>
      </c>
      <c r="Q7" s="202">
        <v>55.962686400043793</v>
      </c>
      <c r="R7" s="202">
        <v>44.037313599956207</v>
      </c>
      <c r="S7" s="202">
        <v>32.865509062692162</v>
      </c>
      <c r="T7" s="203">
        <v>67.134490937307831</v>
      </c>
    </row>
    <row r="8" spans="1:20">
      <c r="B8" s="20">
        <v>2012</v>
      </c>
      <c r="C8" s="43"/>
      <c r="D8" s="42"/>
      <c r="E8" s="42"/>
      <c r="F8" s="46"/>
      <c r="H8" s="20">
        <v>2012</v>
      </c>
      <c r="I8" s="186"/>
      <c r="J8" s="186"/>
      <c r="K8" s="186"/>
      <c r="L8" s="186"/>
      <c r="M8" s="186"/>
      <c r="N8" s="186"/>
      <c r="O8" s="186"/>
      <c r="P8" s="186"/>
      <c r="Q8" s="186"/>
      <c r="R8" s="186"/>
      <c r="S8" s="186"/>
      <c r="T8" s="183"/>
    </row>
    <row r="9" spans="1:20">
      <c r="B9" s="20">
        <v>2013</v>
      </c>
      <c r="C9" s="43"/>
      <c r="D9" s="42"/>
      <c r="E9" s="42"/>
      <c r="F9" s="46"/>
      <c r="H9" s="20">
        <v>2013</v>
      </c>
      <c r="I9" s="186"/>
      <c r="J9" s="186"/>
      <c r="K9" s="186"/>
      <c r="L9" s="186"/>
      <c r="M9" s="186"/>
      <c r="N9" s="186"/>
      <c r="O9" s="186"/>
      <c r="P9" s="186"/>
      <c r="Q9" s="186"/>
      <c r="R9" s="186"/>
      <c r="S9" s="186"/>
      <c r="T9" s="183"/>
    </row>
    <row r="10" spans="1:20">
      <c r="B10" s="20">
        <v>2014</v>
      </c>
      <c r="C10" s="43"/>
      <c r="D10" s="42"/>
      <c r="E10" s="42"/>
      <c r="F10" s="46"/>
      <c r="H10" s="20">
        <v>2014</v>
      </c>
      <c r="I10" s="186"/>
      <c r="J10" s="186"/>
      <c r="K10" s="186"/>
      <c r="L10" s="186"/>
      <c r="M10" s="186"/>
      <c r="N10" s="186"/>
      <c r="O10" s="186"/>
      <c r="P10" s="186"/>
      <c r="Q10" s="186"/>
      <c r="R10" s="186"/>
      <c r="S10" s="186"/>
      <c r="T10" s="183"/>
    </row>
    <row r="11" spans="1:20">
      <c r="B11" s="20">
        <v>2015</v>
      </c>
      <c r="C11" s="43"/>
      <c r="D11" s="42"/>
      <c r="E11" s="42"/>
      <c r="F11" s="46"/>
      <c r="H11" s="20">
        <v>2015</v>
      </c>
      <c r="I11" s="186"/>
      <c r="J11" s="186"/>
      <c r="K11" s="186"/>
      <c r="L11" s="186"/>
      <c r="M11" s="186"/>
      <c r="N11" s="186"/>
      <c r="O11" s="186"/>
      <c r="P11" s="186"/>
      <c r="Q11" s="186"/>
      <c r="R11" s="186"/>
      <c r="S11" s="186"/>
      <c r="T11" s="183"/>
    </row>
    <row r="12" spans="1:20">
      <c r="B12" s="21">
        <v>2016</v>
      </c>
      <c r="C12" s="47"/>
      <c r="D12" s="48"/>
      <c r="E12" s="48"/>
      <c r="F12" s="49"/>
      <c r="H12" s="21">
        <v>2016</v>
      </c>
      <c r="I12" s="187"/>
      <c r="J12" s="187"/>
      <c r="K12" s="187"/>
      <c r="L12" s="187"/>
      <c r="M12" s="187"/>
      <c r="N12" s="187"/>
      <c r="O12" s="187"/>
      <c r="P12" s="187"/>
      <c r="Q12" s="187"/>
      <c r="R12" s="187"/>
      <c r="S12" s="187"/>
      <c r="T12" s="184"/>
    </row>
    <row r="13" spans="1:20">
      <c r="B13" s="22" t="s">
        <v>158</v>
      </c>
    </row>
    <row r="16" spans="1:20" s="24" customFormat="1" ht="12.75" customHeight="1">
      <c r="B16" s="502" t="s">
        <v>29</v>
      </c>
      <c r="C16" s="502"/>
      <c r="D16" s="502"/>
      <c r="E16" s="502"/>
      <c r="F16" s="502"/>
      <c r="G16" s="502"/>
      <c r="H16" s="502"/>
      <c r="I16" s="502"/>
      <c r="J16" s="162"/>
    </row>
    <row r="17" spans="2:16" s="24" customFormat="1" ht="12.75">
      <c r="B17" s="502"/>
      <c r="C17" s="502"/>
      <c r="D17" s="502"/>
      <c r="E17" s="502"/>
      <c r="F17" s="502"/>
      <c r="G17" s="502"/>
      <c r="H17" s="502"/>
      <c r="I17" s="502"/>
      <c r="J17" s="162"/>
    </row>
    <row r="18" spans="2:16">
      <c r="B18" s="502"/>
      <c r="C18" s="502"/>
      <c r="D18" s="502"/>
      <c r="E18" s="502"/>
      <c r="F18" s="502"/>
      <c r="G18" s="502"/>
      <c r="H18" s="502"/>
      <c r="I18" s="502"/>
      <c r="J18" s="162"/>
    </row>
    <row r="19" spans="2:16" ht="15.75">
      <c r="B19" s="23" t="s">
        <v>1</v>
      </c>
      <c r="C19" s="33"/>
    </row>
    <row r="20" spans="2:16" ht="15" customHeight="1">
      <c r="B20" s="543" t="s">
        <v>432</v>
      </c>
      <c r="C20" s="497"/>
      <c r="D20" s="497"/>
      <c r="E20" s="497"/>
      <c r="F20" s="497"/>
      <c r="G20" s="497"/>
      <c r="H20" s="497"/>
      <c r="I20" s="497"/>
      <c r="J20" s="497"/>
      <c r="K20" s="497"/>
      <c r="L20" s="497"/>
      <c r="M20" s="497"/>
      <c r="N20" s="497"/>
      <c r="O20" s="497"/>
      <c r="P20" s="497"/>
    </row>
    <row r="21" spans="2:16">
      <c r="B21" s="496"/>
      <c r="C21" s="497"/>
      <c r="D21" s="497"/>
      <c r="E21" s="497"/>
      <c r="F21" s="497"/>
      <c r="G21" s="497"/>
      <c r="H21" s="497"/>
      <c r="I21" s="497"/>
      <c r="J21" s="497"/>
      <c r="K21" s="497"/>
      <c r="L21" s="497"/>
      <c r="M21" s="497"/>
      <c r="N21" s="497"/>
      <c r="O21" s="497"/>
      <c r="P21" s="497"/>
    </row>
    <row r="22" spans="2:16">
      <c r="B22" s="496"/>
      <c r="C22" s="497"/>
      <c r="D22" s="497"/>
      <c r="E22" s="497"/>
      <c r="F22" s="497"/>
      <c r="G22" s="497"/>
      <c r="H22" s="497"/>
      <c r="I22" s="497"/>
      <c r="J22" s="497"/>
      <c r="K22" s="497"/>
      <c r="L22" s="497"/>
      <c r="M22" s="497"/>
      <c r="N22" s="497"/>
      <c r="O22" s="497"/>
      <c r="P22" s="497"/>
    </row>
    <row r="23" spans="2:16">
      <c r="B23" s="496"/>
      <c r="C23" s="497"/>
      <c r="D23" s="497"/>
      <c r="E23" s="497"/>
      <c r="F23" s="497"/>
      <c r="G23" s="497"/>
      <c r="H23" s="497"/>
      <c r="I23" s="497"/>
      <c r="J23" s="497"/>
      <c r="K23" s="497"/>
      <c r="L23" s="497"/>
      <c r="M23" s="497"/>
      <c r="N23" s="497"/>
      <c r="O23" s="497"/>
      <c r="P23" s="497"/>
    </row>
    <row r="24" spans="2:16">
      <c r="B24" s="496"/>
      <c r="C24" s="497"/>
      <c r="D24" s="497"/>
      <c r="E24" s="497"/>
      <c r="F24" s="497"/>
      <c r="G24" s="497"/>
      <c r="H24" s="497"/>
      <c r="I24" s="497"/>
      <c r="J24" s="497"/>
      <c r="K24" s="497"/>
      <c r="L24" s="497"/>
      <c r="M24" s="497"/>
      <c r="N24" s="497"/>
      <c r="O24" s="497"/>
      <c r="P24" s="497"/>
    </row>
    <row r="25" spans="2:16">
      <c r="B25" s="496"/>
      <c r="C25" s="497"/>
      <c r="D25" s="497"/>
      <c r="E25" s="497"/>
      <c r="F25" s="497"/>
      <c r="G25" s="497"/>
      <c r="H25" s="497"/>
      <c r="I25" s="497"/>
      <c r="J25" s="497"/>
      <c r="K25" s="497"/>
      <c r="L25" s="497"/>
      <c r="M25" s="497"/>
      <c r="N25" s="497"/>
      <c r="O25" s="497"/>
      <c r="P25" s="497"/>
    </row>
    <row r="26" spans="2:16">
      <c r="B26" s="496"/>
      <c r="C26" s="497"/>
      <c r="D26" s="497"/>
      <c r="E26" s="497"/>
      <c r="F26" s="497"/>
      <c r="G26" s="497"/>
      <c r="H26" s="497"/>
      <c r="I26" s="497"/>
      <c r="J26" s="497"/>
      <c r="K26" s="497"/>
      <c r="L26" s="497"/>
      <c r="M26" s="497"/>
      <c r="N26" s="497"/>
      <c r="O26" s="497"/>
      <c r="P26" s="497"/>
    </row>
    <row r="27" spans="2:16">
      <c r="B27" s="496"/>
      <c r="C27" s="497"/>
      <c r="D27" s="497"/>
      <c r="E27" s="497"/>
      <c r="F27" s="497"/>
      <c r="G27" s="497"/>
      <c r="H27" s="497"/>
      <c r="I27" s="497"/>
      <c r="J27" s="497"/>
      <c r="K27" s="497"/>
      <c r="L27" s="497"/>
      <c r="M27" s="497"/>
      <c r="N27" s="497"/>
      <c r="O27" s="497"/>
      <c r="P27" s="497"/>
    </row>
    <row r="28" spans="2:16">
      <c r="B28" s="496"/>
      <c r="C28" s="497"/>
      <c r="D28" s="497"/>
      <c r="E28" s="497"/>
      <c r="F28" s="497"/>
      <c r="G28" s="497"/>
      <c r="H28" s="497"/>
      <c r="I28" s="497"/>
      <c r="J28" s="497"/>
      <c r="K28" s="497"/>
      <c r="L28" s="497"/>
      <c r="M28" s="497"/>
      <c r="N28" s="497"/>
      <c r="O28" s="497"/>
      <c r="P28" s="497"/>
    </row>
  </sheetData>
  <mergeCells count="13">
    <mergeCell ref="B20:P28"/>
    <mergeCell ref="B16:I18"/>
    <mergeCell ref="C4:D4"/>
    <mergeCell ref="E4:F4"/>
    <mergeCell ref="B4:B5"/>
    <mergeCell ref="H3:H5"/>
    <mergeCell ref="I4:J4"/>
    <mergeCell ref="I3:S3"/>
    <mergeCell ref="K4:L4"/>
    <mergeCell ref="M4:N4"/>
    <mergeCell ref="O4:P4"/>
    <mergeCell ref="Q4:R4"/>
    <mergeCell ref="S4:T4"/>
  </mergeCells>
  <hyperlinks>
    <hyperlink ref="A1" location="Indice!A1" display="Indice!A1" xr:uid="{00000000-0004-0000-0B00-000000000000}"/>
    <hyperlink ref="H1" location="'Ficha_Pobl urbana y rural'!A1" display="ficha técnica" xr:uid="{00000000-0004-0000-0B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59999389629810485"/>
  </sheetPr>
  <dimension ref="A1:AD46"/>
  <sheetViews>
    <sheetView workbookViewId="0">
      <selection activeCell="D6" sqref="D6"/>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+'Pob urbana y rural'!B1</f>
        <v>Distribución de la población por zona urbana y rural</v>
      </c>
      <c r="D4" s="2"/>
      <c r="E4" s="2"/>
      <c r="F4" s="2"/>
      <c r="G4" s="2"/>
      <c r="H4" s="2"/>
      <c r="I4" s="2"/>
      <c r="J4" s="2"/>
      <c r="K4" s="2"/>
      <c r="L4" s="2"/>
      <c r="M4" s="2"/>
      <c r="N4" s="2"/>
      <c r="O4" s="2"/>
      <c r="P4" s="2"/>
      <c r="Q4" s="2"/>
      <c r="R4" s="2"/>
      <c r="S4" s="2"/>
      <c r="T4" s="2"/>
      <c r="U4" s="2"/>
      <c r="V4" s="2"/>
      <c r="W4" s="2"/>
      <c r="X4" s="2"/>
      <c r="Y4" s="2"/>
      <c r="Z4" s="2"/>
      <c r="AA4" s="2"/>
      <c r="AB4" s="2"/>
      <c r="AC4" s="2"/>
      <c r="AD4" s="2"/>
    </row>
    <row r="5" spans="2:30" ht="22.5" customHeight="1">
      <c r="B5" s="11" t="s">
        <v>4</v>
      </c>
      <c r="C5" s="50" t="s">
        <v>280</v>
      </c>
      <c r="D5" s="2"/>
      <c r="E5" s="2"/>
      <c r="F5" s="2"/>
      <c r="G5" s="2"/>
      <c r="H5" s="2"/>
      <c r="I5" s="2"/>
      <c r="J5" s="2"/>
      <c r="K5" s="2"/>
      <c r="L5" s="2"/>
      <c r="M5" s="2"/>
      <c r="N5" s="2"/>
      <c r="O5" s="2"/>
      <c r="P5" s="2"/>
      <c r="Q5" s="2"/>
      <c r="R5" s="2"/>
      <c r="S5" s="2"/>
      <c r="T5" s="2"/>
      <c r="U5" s="2"/>
      <c r="V5" s="2"/>
      <c r="W5" s="2"/>
      <c r="X5" s="2"/>
      <c r="Y5" s="2"/>
      <c r="Z5" s="2"/>
      <c r="AA5" s="2"/>
      <c r="AB5" s="2"/>
      <c r="AC5" s="2"/>
      <c r="AD5" s="2"/>
    </row>
    <row r="6" spans="2:30" ht="87.75"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Pob urbana y rural'!A1" display="'Pob urbana y rural'!A1" xr:uid="{00000000-0004-0000-0C00-000000000000}"/>
    <hyperlink ref="C17" r:id="rId1" xr:uid="{00000000-0004-0000-0C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79998168889431442"/>
  </sheetPr>
  <dimension ref="A1:Y27"/>
  <sheetViews>
    <sheetView workbookViewId="0">
      <selection activeCell="G31" sqref="G31"/>
    </sheetView>
  </sheetViews>
  <sheetFormatPr defaultColWidth="11.42578125" defaultRowHeight="15"/>
  <cols>
    <col min="1" max="1" width="5" style="2" customWidth="1"/>
    <col min="2" max="2" width="11.42578125" style="2"/>
    <col min="3" max="3" width="18.140625" style="2" customWidth="1"/>
    <col min="4" max="5" width="10.28515625" style="2" customWidth="1"/>
    <col min="6" max="7" width="8.28515625" style="2" customWidth="1"/>
    <col min="8" max="8" width="9.85546875" style="2" customWidth="1"/>
    <col min="9" max="9" width="11.42578125" style="2"/>
    <col min="10" max="11" width="6.42578125" style="2" customWidth="1"/>
    <col min="12" max="16" width="6.7109375" style="2" customWidth="1"/>
    <col min="17" max="17" width="9.42578125" style="2" customWidth="1"/>
    <col min="18" max="21" width="11.42578125" style="2"/>
    <col min="22" max="22" width="15.85546875" style="2" customWidth="1"/>
    <col min="23" max="23" width="11.42578125" style="2"/>
    <col min="24" max="24" width="14.7109375" style="2" customWidth="1"/>
    <col min="25" max="25" width="14.42578125" style="2" customWidth="1"/>
    <col min="26" max="16384" width="11.42578125" style="2"/>
  </cols>
  <sheetData>
    <row r="1" spans="1:25" s="18" customFormat="1" ht="18.75">
      <c r="A1" s="65">
        <v>6</v>
      </c>
      <c r="B1" s="18" t="str">
        <f>+Indice!B9</f>
        <v>Porcentaje de población con discapacidad</v>
      </c>
      <c r="K1" s="64" t="s">
        <v>19</v>
      </c>
    </row>
    <row r="2" spans="1:25" s="18" customFormat="1" ht="18.75">
      <c r="A2" s="17"/>
    </row>
    <row r="3" spans="1:25">
      <c r="B3" s="42"/>
      <c r="C3" s="55"/>
      <c r="D3" s="55"/>
      <c r="E3" s="549" t="s">
        <v>163</v>
      </c>
      <c r="F3" s="491" t="s">
        <v>31</v>
      </c>
      <c r="G3" s="492"/>
      <c r="I3" s="549" t="s">
        <v>163</v>
      </c>
      <c r="J3" s="491" t="s">
        <v>43</v>
      </c>
      <c r="K3" s="491"/>
      <c r="L3" s="491"/>
      <c r="M3" s="491"/>
      <c r="N3" s="491"/>
      <c r="O3" s="491"/>
      <c r="P3" s="491"/>
      <c r="Q3" s="492"/>
    </row>
    <row r="4" spans="1:25" ht="20.25" customHeight="1">
      <c r="B4" s="1" t="s">
        <v>0</v>
      </c>
      <c r="C4" s="69" t="s">
        <v>40</v>
      </c>
      <c r="D4" s="126"/>
      <c r="E4" s="550"/>
      <c r="F4" s="120" t="s">
        <v>41</v>
      </c>
      <c r="G4" s="121" t="s">
        <v>42</v>
      </c>
      <c r="I4" s="550"/>
      <c r="J4" s="127" t="s">
        <v>164</v>
      </c>
      <c r="K4" s="127" t="s">
        <v>165</v>
      </c>
      <c r="L4" s="127" t="s">
        <v>166</v>
      </c>
      <c r="M4" s="127" t="s">
        <v>167</v>
      </c>
      <c r="N4" s="127" t="s">
        <v>168</v>
      </c>
      <c r="O4" s="127" t="s">
        <v>169</v>
      </c>
      <c r="P4" s="127" t="s">
        <v>170</v>
      </c>
      <c r="Q4" s="128" t="s">
        <v>171</v>
      </c>
      <c r="S4" s="489" t="s">
        <v>0</v>
      </c>
      <c r="T4" s="491" t="s">
        <v>33</v>
      </c>
      <c r="U4" s="491"/>
      <c r="V4" s="491"/>
      <c r="W4" s="491"/>
      <c r="X4" s="491"/>
      <c r="Y4" s="492"/>
    </row>
    <row r="5" spans="1:25">
      <c r="B5" s="19">
        <v>2010</v>
      </c>
      <c r="C5" s="34"/>
      <c r="D5" s="43"/>
      <c r="E5" s="20">
        <v>2010</v>
      </c>
      <c r="F5" s="43"/>
      <c r="G5" s="35"/>
      <c r="I5" s="19">
        <v>2010</v>
      </c>
      <c r="J5" s="67"/>
      <c r="K5" s="67"/>
      <c r="L5" s="67"/>
      <c r="M5" s="67"/>
      <c r="N5" s="67"/>
      <c r="O5" s="67"/>
      <c r="P5" s="67"/>
      <c r="Q5" s="68"/>
      <c r="S5" s="490"/>
      <c r="T5" s="44" t="s">
        <v>23</v>
      </c>
      <c r="U5" s="44" t="s">
        <v>24</v>
      </c>
      <c r="V5" s="44" t="s">
        <v>25</v>
      </c>
      <c r="W5" s="44" t="s">
        <v>26</v>
      </c>
      <c r="X5" s="44" t="s">
        <v>28</v>
      </c>
      <c r="Y5" s="45" t="s">
        <v>27</v>
      </c>
    </row>
    <row r="6" spans="1:25">
      <c r="B6" s="200">
        <v>2011</v>
      </c>
      <c r="C6" s="204">
        <v>10.423896346384881</v>
      </c>
      <c r="D6" s="43"/>
      <c r="E6" s="200">
        <v>2011</v>
      </c>
      <c r="F6" s="201">
        <v>48.211665321159842</v>
      </c>
      <c r="G6" s="201">
        <v>51.788334678840151</v>
      </c>
      <c r="I6" s="200">
        <v>2011</v>
      </c>
      <c r="J6" s="202">
        <v>6.240103834471439</v>
      </c>
      <c r="K6" s="202">
        <v>5.7577284871299668</v>
      </c>
      <c r="L6" s="202">
        <v>8.5652288327988479</v>
      </c>
      <c r="M6" s="202">
        <v>8.7815506482964096</v>
      </c>
      <c r="N6" s="202">
        <v>15.132714548868659</v>
      </c>
      <c r="O6" s="202">
        <v>19.056613872249702</v>
      </c>
      <c r="P6" s="202">
        <v>15.443370516897634</v>
      </c>
      <c r="Q6" s="203">
        <v>21.02268925928734</v>
      </c>
      <c r="S6" s="20">
        <v>2010</v>
      </c>
      <c r="T6" s="43"/>
      <c r="U6" s="42"/>
      <c r="V6" s="42"/>
      <c r="W6" s="42"/>
      <c r="X6" s="42"/>
      <c r="Y6" s="46"/>
    </row>
    <row r="7" spans="1:25">
      <c r="B7" s="20">
        <v>2012</v>
      </c>
      <c r="C7" s="35"/>
      <c r="D7" s="43"/>
      <c r="E7" s="20">
        <v>2012</v>
      </c>
      <c r="G7" s="35"/>
      <c r="I7" s="20">
        <v>2012</v>
      </c>
      <c r="J7" s="42"/>
      <c r="K7" s="42"/>
      <c r="L7" s="42"/>
      <c r="M7" s="42"/>
      <c r="N7" s="42"/>
      <c r="O7" s="42"/>
      <c r="P7" s="42"/>
      <c r="Q7" s="46"/>
      <c r="S7" s="200">
        <v>2011</v>
      </c>
      <c r="T7" s="202">
        <v>61.03664982181327</v>
      </c>
      <c r="U7" s="202">
        <v>7.8981993996512099</v>
      </c>
      <c r="V7" s="202">
        <v>5.6825733821581332</v>
      </c>
      <c r="W7" s="202">
        <v>8.5141590433669485</v>
      </c>
      <c r="X7" s="202">
        <v>9.5788191951044368</v>
      </c>
      <c r="Y7" s="203">
        <v>7.2895991579060047</v>
      </c>
    </row>
    <row r="8" spans="1:25">
      <c r="B8" s="20">
        <v>2013</v>
      </c>
      <c r="C8" s="35"/>
      <c r="D8" s="43"/>
      <c r="E8" s="20">
        <v>2013</v>
      </c>
      <c r="F8" s="43"/>
      <c r="G8" s="35"/>
      <c r="I8" s="20">
        <v>2013</v>
      </c>
      <c r="J8" s="42"/>
      <c r="K8" s="42"/>
      <c r="L8" s="42"/>
      <c r="M8" s="42"/>
      <c r="N8" s="42"/>
      <c r="O8" s="42"/>
      <c r="P8" s="42"/>
      <c r="Q8" s="46"/>
      <c r="S8" s="20">
        <v>2012</v>
      </c>
      <c r="T8" s="43"/>
      <c r="U8" s="42"/>
      <c r="V8" s="42"/>
      <c r="W8" s="42"/>
      <c r="X8" s="42"/>
      <c r="Y8" s="46"/>
    </row>
    <row r="9" spans="1:25">
      <c r="B9" s="20">
        <v>2014</v>
      </c>
      <c r="C9" s="35"/>
      <c r="D9" s="43"/>
      <c r="E9" s="20">
        <v>2014</v>
      </c>
      <c r="F9" s="43"/>
      <c r="G9" s="35"/>
      <c r="I9" s="20">
        <v>2014</v>
      </c>
      <c r="J9" s="42"/>
      <c r="K9" s="42"/>
      <c r="L9" s="42"/>
      <c r="M9" s="42"/>
      <c r="N9" s="42"/>
      <c r="O9" s="42"/>
      <c r="P9" s="42"/>
      <c r="Q9" s="46"/>
      <c r="S9" s="20">
        <v>2013</v>
      </c>
      <c r="T9" s="43"/>
      <c r="U9" s="42"/>
      <c r="V9" s="42"/>
      <c r="W9" s="42"/>
      <c r="X9" s="42"/>
      <c r="Y9" s="46"/>
    </row>
    <row r="10" spans="1:25">
      <c r="B10" s="20">
        <v>2015</v>
      </c>
      <c r="C10" s="35"/>
      <c r="D10" s="43"/>
      <c r="E10" s="20">
        <v>2015</v>
      </c>
      <c r="F10" s="43"/>
      <c r="G10" s="35"/>
      <c r="I10" s="20">
        <v>2015</v>
      </c>
      <c r="J10" s="42"/>
      <c r="K10" s="42"/>
      <c r="L10" s="42"/>
      <c r="M10" s="42"/>
      <c r="N10" s="42"/>
      <c r="O10" s="42"/>
      <c r="P10" s="42"/>
      <c r="Q10" s="46"/>
      <c r="S10" s="20">
        <v>2014</v>
      </c>
      <c r="T10" s="43"/>
      <c r="U10" s="42"/>
      <c r="V10" s="42"/>
      <c r="W10" s="42"/>
      <c r="X10" s="42"/>
      <c r="Y10" s="46"/>
    </row>
    <row r="11" spans="1:25">
      <c r="B11" s="21">
        <v>2016</v>
      </c>
      <c r="C11" s="36"/>
      <c r="D11" s="43"/>
      <c r="E11" s="21">
        <v>2016</v>
      </c>
      <c r="F11" s="47"/>
      <c r="G11" s="36"/>
      <c r="I11" s="21">
        <v>2016</v>
      </c>
      <c r="J11" s="48"/>
      <c r="K11" s="48"/>
      <c r="L11" s="48"/>
      <c r="M11" s="48"/>
      <c r="N11" s="48"/>
      <c r="O11" s="48"/>
      <c r="P11" s="48"/>
      <c r="Q11" s="49"/>
      <c r="S11" s="20">
        <v>2015</v>
      </c>
      <c r="T11" s="43"/>
      <c r="U11" s="42"/>
      <c r="V11" s="42"/>
      <c r="W11" s="42"/>
      <c r="X11" s="42"/>
      <c r="Y11" s="46"/>
    </row>
    <row r="12" spans="1:25">
      <c r="B12" s="22" t="s">
        <v>162</v>
      </c>
      <c r="S12" s="21">
        <v>2016</v>
      </c>
      <c r="T12" s="47"/>
      <c r="U12" s="48"/>
      <c r="V12" s="48"/>
      <c r="W12" s="48"/>
      <c r="X12" s="48"/>
      <c r="Y12" s="49"/>
    </row>
    <row r="15" spans="1:25" s="24" customFormat="1" ht="12.75" customHeight="1">
      <c r="B15" s="502" t="s">
        <v>427</v>
      </c>
      <c r="C15" s="502"/>
      <c r="D15" s="502"/>
      <c r="E15" s="502"/>
      <c r="F15" s="502"/>
      <c r="G15" s="502"/>
      <c r="H15" s="502"/>
      <c r="I15" s="502"/>
      <c r="J15" s="502"/>
      <c r="K15" s="502"/>
      <c r="L15" s="502"/>
      <c r="M15" s="502"/>
      <c r="N15" s="502"/>
      <c r="O15" s="502"/>
      <c r="P15" s="502"/>
      <c r="Q15" s="502"/>
      <c r="R15" s="502"/>
      <c r="S15" s="502"/>
      <c r="T15" s="502"/>
      <c r="U15" s="502"/>
      <c r="V15" s="502"/>
      <c r="W15" s="502"/>
      <c r="X15" s="502"/>
      <c r="Y15" s="502"/>
    </row>
    <row r="16" spans="1:25" s="24" customFormat="1" ht="12.75">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row>
    <row r="17" spans="2:25">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row>
    <row r="18" spans="2:25" ht="15.75">
      <c r="B18" s="23" t="s">
        <v>1</v>
      </c>
      <c r="C18" s="33"/>
      <c r="D18" s="33"/>
      <c r="E18" s="33"/>
      <c r="F18" s="33"/>
      <c r="G18" s="33"/>
    </row>
    <row r="19" spans="2:25" ht="15" customHeight="1">
      <c r="B19" s="517" t="s">
        <v>433</v>
      </c>
      <c r="C19" s="494"/>
      <c r="D19" s="494"/>
      <c r="E19" s="494"/>
      <c r="F19" s="494"/>
      <c r="G19" s="494"/>
      <c r="H19" s="494"/>
      <c r="I19" s="494"/>
      <c r="J19" s="494"/>
      <c r="K19" s="494"/>
      <c r="L19" s="494"/>
      <c r="M19" s="494"/>
      <c r="N19" s="494"/>
      <c r="O19" s="494"/>
      <c r="P19" s="494"/>
      <c r="Q19" s="494"/>
      <c r="R19" s="494"/>
      <c r="S19" s="494"/>
      <c r="T19" s="494"/>
      <c r="U19" s="494"/>
      <c r="V19" s="67"/>
      <c r="W19" s="67"/>
      <c r="X19" s="67"/>
      <c r="Y19" s="68"/>
    </row>
    <row r="20" spans="2:25">
      <c r="B20" s="496"/>
      <c r="C20" s="497"/>
      <c r="D20" s="497"/>
      <c r="E20" s="497"/>
      <c r="F20" s="497"/>
      <c r="G20" s="497"/>
      <c r="H20" s="497"/>
      <c r="I20" s="497"/>
      <c r="J20" s="497"/>
      <c r="K20" s="497"/>
      <c r="L20" s="497"/>
      <c r="M20" s="497"/>
      <c r="N20" s="497"/>
      <c r="O20" s="497"/>
      <c r="P20" s="497"/>
      <c r="Q20" s="497"/>
      <c r="R20" s="497"/>
      <c r="S20" s="497"/>
      <c r="T20" s="497"/>
      <c r="U20" s="497"/>
      <c r="V20" s="42"/>
      <c r="W20" s="42"/>
      <c r="X20" s="42"/>
      <c r="Y20" s="46"/>
    </row>
    <row r="21" spans="2:25">
      <c r="B21" s="496"/>
      <c r="C21" s="497"/>
      <c r="D21" s="497"/>
      <c r="E21" s="497"/>
      <c r="F21" s="497"/>
      <c r="G21" s="497"/>
      <c r="H21" s="497"/>
      <c r="I21" s="497"/>
      <c r="J21" s="497"/>
      <c r="K21" s="497"/>
      <c r="L21" s="497"/>
      <c r="M21" s="497"/>
      <c r="N21" s="497"/>
      <c r="O21" s="497"/>
      <c r="P21" s="497"/>
      <c r="Q21" s="497"/>
      <c r="R21" s="497"/>
      <c r="S21" s="497"/>
      <c r="T21" s="497"/>
      <c r="U21" s="497"/>
      <c r="V21" s="42"/>
      <c r="W21" s="42"/>
      <c r="X21" s="42"/>
      <c r="Y21" s="46"/>
    </row>
    <row r="22" spans="2:25">
      <c r="B22" s="496"/>
      <c r="C22" s="497"/>
      <c r="D22" s="497"/>
      <c r="E22" s="497"/>
      <c r="F22" s="497"/>
      <c r="G22" s="497"/>
      <c r="H22" s="497"/>
      <c r="I22" s="497"/>
      <c r="J22" s="497"/>
      <c r="K22" s="497"/>
      <c r="L22" s="497"/>
      <c r="M22" s="497"/>
      <c r="N22" s="497"/>
      <c r="O22" s="497"/>
      <c r="P22" s="497"/>
      <c r="Q22" s="497"/>
      <c r="R22" s="497"/>
      <c r="S22" s="497"/>
      <c r="T22" s="497"/>
      <c r="U22" s="497"/>
      <c r="V22" s="42"/>
      <c r="W22" s="42"/>
      <c r="X22" s="42"/>
      <c r="Y22" s="46"/>
    </row>
    <row r="23" spans="2:25">
      <c r="B23" s="496"/>
      <c r="C23" s="497"/>
      <c r="D23" s="497"/>
      <c r="E23" s="497"/>
      <c r="F23" s="497"/>
      <c r="G23" s="497"/>
      <c r="H23" s="497"/>
      <c r="I23" s="497"/>
      <c r="J23" s="497"/>
      <c r="K23" s="497"/>
      <c r="L23" s="497"/>
      <c r="M23" s="497"/>
      <c r="N23" s="497"/>
      <c r="O23" s="497"/>
      <c r="P23" s="497"/>
      <c r="Q23" s="497"/>
      <c r="R23" s="497"/>
      <c r="S23" s="497"/>
      <c r="T23" s="497"/>
      <c r="U23" s="497"/>
      <c r="V23" s="42"/>
      <c r="W23" s="42"/>
      <c r="X23" s="42"/>
      <c r="Y23" s="46"/>
    </row>
    <row r="24" spans="2:25">
      <c r="B24" s="496"/>
      <c r="C24" s="497"/>
      <c r="D24" s="497"/>
      <c r="E24" s="497"/>
      <c r="F24" s="497"/>
      <c r="G24" s="497"/>
      <c r="H24" s="497"/>
      <c r="I24" s="497"/>
      <c r="J24" s="497"/>
      <c r="K24" s="497"/>
      <c r="L24" s="497"/>
      <c r="M24" s="497"/>
      <c r="N24" s="497"/>
      <c r="O24" s="497"/>
      <c r="P24" s="497"/>
      <c r="Q24" s="497"/>
      <c r="R24" s="497"/>
      <c r="S24" s="497"/>
      <c r="T24" s="497"/>
      <c r="U24" s="497"/>
      <c r="V24" s="42"/>
      <c r="W24" s="42"/>
      <c r="X24" s="42"/>
      <c r="Y24" s="46"/>
    </row>
    <row r="25" spans="2:25">
      <c r="B25" s="496"/>
      <c r="C25" s="497"/>
      <c r="D25" s="497"/>
      <c r="E25" s="497"/>
      <c r="F25" s="497"/>
      <c r="G25" s="497"/>
      <c r="H25" s="497"/>
      <c r="I25" s="497"/>
      <c r="J25" s="497"/>
      <c r="K25" s="497"/>
      <c r="L25" s="497"/>
      <c r="M25" s="497"/>
      <c r="N25" s="497"/>
      <c r="O25" s="497"/>
      <c r="P25" s="497"/>
      <c r="Q25" s="497"/>
      <c r="R25" s="497"/>
      <c r="S25" s="497"/>
      <c r="T25" s="497"/>
      <c r="U25" s="497"/>
      <c r="V25" s="42"/>
      <c r="W25" s="42"/>
      <c r="X25" s="42"/>
      <c r="Y25" s="46"/>
    </row>
    <row r="26" spans="2:25">
      <c r="B26" s="496"/>
      <c r="C26" s="497"/>
      <c r="D26" s="497"/>
      <c r="E26" s="497"/>
      <c r="F26" s="497"/>
      <c r="G26" s="497"/>
      <c r="H26" s="497"/>
      <c r="I26" s="497"/>
      <c r="J26" s="497"/>
      <c r="K26" s="497"/>
      <c r="L26" s="497"/>
      <c r="M26" s="497"/>
      <c r="N26" s="497"/>
      <c r="O26" s="497"/>
      <c r="P26" s="497"/>
      <c r="Q26" s="497"/>
      <c r="R26" s="497"/>
      <c r="S26" s="497"/>
      <c r="T26" s="497"/>
      <c r="U26" s="497"/>
      <c r="V26" s="42"/>
      <c r="W26" s="42"/>
      <c r="X26" s="42"/>
      <c r="Y26" s="46"/>
    </row>
    <row r="27" spans="2:25">
      <c r="B27" s="499"/>
      <c r="C27" s="500"/>
      <c r="D27" s="500"/>
      <c r="E27" s="500"/>
      <c r="F27" s="500"/>
      <c r="G27" s="500"/>
      <c r="H27" s="500"/>
      <c r="I27" s="500"/>
      <c r="J27" s="500"/>
      <c r="K27" s="500"/>
      <c r="L27" s="500"/>
      <c r="M27" s="500"/>
      <c r="N27" s="500"/>
      <c r="O27" s="500"/>
      <c r="P27" s="500"/>
      <c r="Q27" s="500"/>
      <c r="R27" s="500"/>
      <c r="S27" s="500"/>
      <c r="T27" s="500"/>
      <c r="U27" s="500"/>
      <c r="V27" s="48"/>
      <c r="W27" s="48"/>
      <c r="X27" s="48"/>
      <c r="Y27" s="49"/>
    </row>
  </sheetData>
  <mergeCells count="8">
    <mergeCell ref="B19:U27"/>
    <mergeCell ref="S4:S5"/>
    <mergeCell ref="T4:Y4"/>
    <mergeCell ref="B15:Y17"/>
    <mergeCell ref="F3:G3"/>
    <mergeCell ref="E3:E4"/>
    <mergeCell ref="I3:I4"/>
    <mergeCell ref="J3:Q3"/>
  </mergeCells>
  <hyperlinks>
    <hyperlink ref="A1" location="Indice!A1" display="Indice!A1" xr:uid="{00000000-0004-0000-0D00-000000000000}"/>
    <hyperlink ref="K1" location="'Ficha_pob con discapacidad'!A1" display="ficha técnica" xr:uid="{00000000-0004-0000-0D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+'Pob con discapacidad'!B1</f>
        <v>Porcentaje de población con discapacidad</v>
      </c>
      <c r="D4" s="2"/>
      <c r="E4" s="2"/>
      <c r="F4" s="2"/>
      <c r="G4" s="2"/>
      <c r="H4" s="2"/>
      <c r="I4" s="2"/>
      <c r="J4" s="2"/>
      <c r="K4" s="2"/>
      <c r="L4" s="2"/>
      <c r="M4" s="2"/>
      <c r="N4" s="2"/>
      <c r="O4" s="2"/>
      <c r="P4" s="2"/>
      <c r="Q4" s="2"/>
      <c r="R4" s="2"/>
      <c r="S4" s="2"/>
      <c r="T4" s="2"/>
      <c r="U4" s="2"/>
      <c r="V4" s="2"/>
      <c r="W4" s="2"/>
      <c r="X4" s="2"/>
      <c r="Y4" s="2"/>
      <c r="Z4" s="2"/>
      <c r="AA4" s="2"/>
      <c r="AB4" s="2"/>
      <c r="AC4" s="2"/>
      <c r="AD4" s="2"/>
    </row>
    <row r="5" spans="2:30" ht="54" customHeight="1">
      <c r="B5" s="11" t="s">
        <v>4</v>
      </c>
      <c r="C5" s="50" t="s">
        <v>281</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34</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347</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348</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Pob con discapacidad'!A1" display="'Pob con discapacidad'!A1" xr:uid="{00000000-0004-0000-0E00-000000000000}"/>
    <hyperlink ref="C17" r:id="rId1" xr:uid="{00000000-0004-0000-0E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79998168889431442"/>
  </sheetPr>
  <dimension ref="A1:Y27"/>
  <sheetViews>
    <sheetView topLeftCell="B1" workbookViewId="0">
      <selection activeCell="B19" sqref="B19:T27"/>
    </sheetView>
  </sheetViews>
  <sheetFormatPr defaultColWidth="11.42578125" defaultRowHeight="15"/>
  <cols>
    <col min="1" max="1" width="5" style="2" customWidth="1"/>
    <col min="2" max="2" width="11.42578125" style="2"/>
    <col min="3" max="3" width="18.140625" style="2" customWidth="1"/>
    <col min="4" max="4" width="9.42578125" style="2" customWidth="1"/>
    <col min="5" max="7" width="11.42578125" style="2"/>
    <col min="8" max="8" width="9.42578125" style="2" customWidth="1"/>
    <col min="9" max="9" width="11.42578125" style="2"/>
    <col min="10" max="16" width="7.28515625" style="2" customWidth="1"/>
    <col min="17" max="17" width="9" style="2" customWidth="1"/>
    <col min="18" max="21" width="11.42578125" style="2"/>
    <col min="22" max="22" width="15.85546875" style="2" customWidth="1"/>
    <col min="23" max="23" width="11.42578125" style="2"/>
    <col min="24" max="24" width="14.7109375" style="2" customWidth="1"/>
    <col min="25" max="25" width="14.42578125" style="2" customWidth="1"/>
    <col min="26" max="16384" width="11.42578125" style="2"/>
  </cols>
  <sheetData>
    <row r="1" spans="1:25" s="18" customFormat="1" ht="18.75">
      <c r="A1" s="65">
        <v>7</v>
      </c>
      <c r="B1" s="18" t="str">
        <f>+Indice!B10</f>
        <v>Porcentaje de población nacida en otro país</v>
      </c>
      <c r="K1" s="64" t="s">
        <v>19</v>
      </c>
    </row>
    <row r="2" spans="1:25" s="18" customFormat="1" ht="18.75">
      <c r="A2" s="17"/>
    </row>
    <row r="3" spans="1:25">
      <c r="B3" s="42"/>
      <c r="C3" s="55"/>
      <c r="E3" s="549" t="s">
        <v>163</v>
      </c>
      <c r="F3" s="491" t="s">
        <v>31</v>
      </c>
      <c r="G3" s="492"/>
      <c r="I3" s="549" t="s">
        <v>163</v>
      </c>
      <c r="J3" s="491" t="s">
        <v>43</v>
      </c>
      <c r="K3" s="491"/>
      <c r="L3" s="491"/>
      <c r="M3" s="491"/>
      <c r="N3" s="491"/>
      <c r="O3" s="491"/>
      <c r="P3" s="491"/>
      <c r="Q3" s="492"/>
    </row>
    <row r="4" spans="1:25" ht="20.25" customHeight="1">
      <c r="B4" s="1" t="s">
        <v>0</v>
      </c>
      <c r="C4" s="69" t="s">
        <v>40</v>
      </c>
      <c r="E4" s="550"/>
      <c r="F4" s="120" t="s">
        <v>41</v>
      </c>
      <c r="G4" s="121" t="s">
        <v>42</v>
      </c>
      <c r="I4" s="550"/>
      <c r="J4" s="127" t="s">
        <v>164</v>
      </c>
      <c r="K4" s="127" t="s">
        <v>165</v>
      </c>
      <c r="L4" s="127" t="s">
        <v>166</v>
      </c>
      <c r="M4" s="127" t="s">
        <v>167</v>
      </c>
      <c r="N4" s="127" t="s">
        <v>168</v>
      </c>
      <c r="O4" s="127" t="s">
        <v>169</v>
      </c>
      <c r="P4" s="127" t="s">
        <v>170</v>
      </c>
      <c r="Q4" s="128" t="s">
        <v>171</v>
      </c>
      <c r="S4" s="489" t="s">
        <v>0</v>
      </c>
      <c r="T4" s="491" t="s">
        <v>33</v>
      </c>
      <c r="U4" s="491"/>
      <c r="V4" s="491"/>
      <c r="W4" s="491"/>
      <c r="X4" s="491"/>
      <c r="Y4" s="492"/>
    </row>
    <row r="5" spans="1:25">
      <c r="B5" s="19">
        <v>2010</v>
      </c>
      <c r="C5" s="34"/>
      <c r="E5" s="20">
        <v>2010</v>
      </c>
      <c r="F5" s="43"/>
      <c r="G5" s="35"/>
      <c r="I5" s="19">
        <v>2010</v>
      </c>
      <c r="J5" s="67"/>
      <c r="K5" s="67"/>
      <c r="L5" s="67"/>
      <c r="M5" s="67"/>
      <c r="N5" s="67"/>
      <c r="O5" s="67"/>
      <c r="P5" s="67"/>
      <c r="Q5" s="68"/>
      <c r="S5" s="490"/>
      <c r="T5" s="44" t="s">
        <v>23</v>
      </c>
      <c r="U5" s="44" t="s">
        <v>24</v>
      </c>
      <c r="V5" s="44" t="s">
        <v>25</v>
      </c>
      <c r="W5" s="44" t="s">
        <v>26</v>
      </c>
      <c r="X5" s="44" t="s">
        <v>28</v>
      </c>
      <c r="Y5" s="45" t="s">
        <v>27</v>
      </c>
    </row>
    <row r="6" spans="1:25">
      <c r="B6" s="200">
        <v>2011</v>
      </c>
      <c r="C6" s="204">
        <v>8.712717169350249</v>
      </c>
      <c r="E6" s="200">
        <v>2011</v>
      </c>
      <c r="F6" s="201">
        <v>48.160599366055138</v>
      </c>
      <c r="G6" s="204">
        <v>51.839400633944862</v>
      </c>
      <c r="I6" s="200">
        <v>2011</v>
      </c>
      <c r="J6" s="202">
        <v>7.5561105241251241</v>
      </c>
      <c r="K6" s="202">
        <v>10.501446120022626</v>
      </c>
      <c r="L6" s="202">
        <v>22.741438008943533</v>
      </c>
      <c r="M6" s="202">
        <v>24.125924502929593</v>
      </c>
      <c r="N6" s="202">
        <v>16.460421135764523</v>
      </c>
      <c r="O6" s="202">
        <v>9.3845718737659958</v>
      </c>
      <c r="P6" s="202">
        <v>5.1449321764373153</v>
      </c>
      <c r="Q6" s="203">
        <v>4.0851556580112911</v>
      </c>
      <c r="S6" s="20">
        <v>2010</v>
      </c>
      <c r="T6" s="43"/>
      <c r="U6" s="42"/>
      <c r="V6" s="42"/>
      <c r="W6" s="42"/>
      <c r="X6" s="42"/>
      <c r="Y6" s="46"/>
    </row>
    <row r="7" spans="1:25">
      <c r="B7" s="20">
        <v>2012</v>
      </c>
      <c r="C7" s="35"/>
      <c r="E7" s="20">
        <v>2012</v>
      </c>
      <c r="F7" s="43"/>
      <c r="G7" s="35"/>
      <c r="I7" s="20">
        <v>2012</v>
      </c>
      <c r="J7" s="42"/>
      <c r="K7" s="42"/>
      <c r="L7" s="42"/>
      <c r="M7" s="42"/>
      <c r="N7" s="42"/>
      <c r="O7" s="42"/>
      <c r="P7" s="42"/>
      <c r="Q7" s="46"/>
      <c r="S7" s="200">
        <v>2011</v>
      </c>
      <c r="T7" s="202">
        <v>63.302436525469851</v>
      </c>
      <c r="U7" s="202">
        <v>7.0262222649121115</v>
      </c>
      <c r="V7" s="202">
        <v>4.6110417400399148</v>
      </c>
      <c r="W7" s="202">
        <v>2.9858909913659697</v>
      </c>
      <c r="X7" s="202">
        <v>8.727681191901727</v>
      </c>
      <c r="Y7" s="203">
        <v>13.34672728631042</v>
      </c>
    </row>
    <row r="8" spans="1:25">
      <c r="B8" s="20">
        <v>2013</v>
      </c>
      <c r="C8" s="35"/>
      <c r="E8" s="20">
        <v>2013</v>
      </c>
      <c r="F8" s="43"/>
      <c r="G8" s="35"/>
      <c r="I8" s="20">
        <v>2013</v>
      </c>
      <c r="J8" s="42"/>
      <c r="K8" s="42"/>
      <c r="L8" s="42"/>
      <c r="M8" s="42"/>
      <c r="N8" s="42"/>
      <c r="O8" s="42"/>
      <c r="P8" s="42"/>
      <c r="Q8" s="46"/>
      <c r="S8" s="20">
        <v>2012</v>
      </c>
      <c r="T8" s="43"/>
      <c r="U8" s="42"/>
      <c r="V8" s="42"/>
      <c r="W8" s="42"/>
      <c r="X8" s="42"/>
      <c r="Y8" s="46"/>
    </row>
    <row r="9" spans="1:25">
      <c r="B9" s="20">
        <v>2014</v>
      </c>
      <c r="C9" s="35"/>
      <c r="E9" s="20">
        <v>2014</v>
      </c>
      <c r="F9" s="43"/>
      <c r="G9" s="35"/>
      <c r="I9" s="20">
        <v>2014</v>
      </c>
      <c r="J9" s="42"/>
      <c r="K9" s="42"/>
      <c r="L9" s="42"/>
      <c r="M9" s="42"/>
      <c r="N9" s="42"/>
      <c r="O9" s="42"/>
      <c r="P9" s="42"/>
      <c r="Q9" s="46"/>
      <c r="S9" s="20">
        <v>2013</v>
      </c>
      <c r="T9" s="43"/>
      <c r="U9" s="42"/>
      <c r="V9" s="42"/>
      <c r="W9" s="42"/>
      <c r="X9" s="42"/>
      <c r="Y9" s="46"/>
    </row>
    <row r="10" spans="1:25">
      <c r="B10" s="20">
        <v>2015</v>
      </c>
      <c r="C10" s="35"/>
      <c r="E10" s="20">
        <v>2015</v>
      </c>
      <c r="F10" s="43"/>
      <c r="G10" s="35"/>
      <c r="I10" s="20">
        <v>2015</v>
      </c>
      <c r="J10" s="42"/>
      <c r="K10" s="42"/>
      <c r="L10" s="42"/>
      <c r="M10" s="42"/>
      <c r="N10" s="42"/>
      <c r="O10" s="42"/>
      <c r="P10" s="42"/>
      <c r="Q10" s="46"/>
      <c r="S10" s="20">
        <v>2014</v>
      </c>
      <c r="T10" s="43"/>
      <c r="U10" s="42"/>
      <c r="V10" s="42"/>
      <c r="W10" s="42"/>
      <c r="X10" s="42"/>
      <c r="Y10" s="46"/>
    </row>
    <row r="11" spans="1:25">
      <c r="B11" s="21">
        <v>2016</v>
      </c>
      <c r="C11" s="36"/>
      <c r="E11" s="21">
        <v>2016</v>
      </c>
      <c r="F11" s="47"/>
      <c r="G11" s="36"/>
      <c r="I11" s="21">
        <v>2016</v>
      </c>
      <c r="J11" s="48"/>
      <c r="K11" s="48"/>
      <c r="L11" s="48"/>
      <c r="M11" s="48"/>
      <c r="N11" s="48"/>
      <c r="O11" s="48"/>
      <c r="P11" s="48"/>
      <c r="Q11" s="49"/>
      <c r="S11" s="20">
        <v>2015</v>
      </c>
      <c r="T11" s="43"/>
      <c r="U11" s="42"/>
      <c r="V11" s="42"/>
      <c r="W11" s="42"/>
      <c r="X11" s="42"/>
      <c r="Y11" s="46"/>
    </row>
    <row r="12" spans="1:25">
      <c r="B12" s="22" t="s">
        <v>172</v>
      </c>
      <c r="S12" s="21">
        <v>2016</v>
      </c>
      <c r="T12" s="47"/>
      <c r="U12" s="48"/>
      <c r="V12" s="48"/>
      <c r="W12" s="48"/>
      <c r="X12" s="48"/>
      <c r="Y12" s="49"/>
    </row>
    <row r="15" spans="1:25" s="24" customFormat="1" ht="12.75" customHeight="1">
      <c r="B15" s="502" t="s">
        <v>29</v>
      </c>
      <c r="C15" s="502"/>
      <c r="D15" s="502"/>
      <c r="E15" s="502"/>
      <c r="F15" s="502"/>
      <c r="G15" s="502"/>
      <c r="H15" s="502"/>
      <c r="I15" s="502"/>
      <c r="J15" s="502"/>
      <c r="K15" s="502"/>
      <c r="L15" s="502"/>
      <c r="M15" s="502"/>
      <c r="N15" s="502"/>
      <c r="O15" s="502"/>
      <c r="P15" s="502"/>
      <c r="Q15" s="502"/>
      <c r="R15" s="502"/>
      <c r="S15" s="502"/>
      <c r="T15" s="502"/>
      <c r="U15" s="502"/>
      <c r="V15" s="502"/>
      <c r="W15" s="502"/>
      <c r="X15" s="502"/>
      <c r="Y15" s="502"/>
    </row>
    <row r="16" spans="1:25" s="24" customFormat="1" ht="12.75">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row>
    <row r="17" spans="2:25">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row>
    <row r="18" spans="2:25" ht="15.75">
      <c r="B18" s="23" t="s">
        <v>1</v>
      </c>
      <c r="C18" s="33"/>
    </row>
    <row r="19" spans="2:25" ht="15" customHeight="1">
      <c r="B19" s="517" t="s">
        <v>434</v>
      </c>
      <c r="C19" s="494"/>
      <c r="D19" s="494"/>
      <c r="E19" s="494"/>
      <c r="F19" s="494"/>
      <c r="G19" s="494"/>
      <c r="H19" s="494"/>
      <c r="I19" s="494"/>
      <c r="J19" s="494"/>
      <c r="K19" s="494"/>
      <c r="L19" s="494"/>
      <c r="M19" s="494"/>
      <c r="N19" s="494"/>
      <c r="O19" s="494"/>
      <c r="P19" s="494"/>
      <c r="Q19" s="494"/>
      <c r="R19" s="494"/>
      <c r="S19" s="494"/>
      <c r="T19" s="494"/>
      <c r="U19" s="67"/>
      <c r="V19" s="67"/>
      <c r="W19" s="67"/>
      <c r="X19" s="67"/>
      <c r="Y19" s="68"/>
    </row>
    <row r="20" spans="2:25">
      <c r="B20" s="496"/>
      <c r="C20" s="497"/>
      <c r="D20" s="497"/>
      <c r="E20" s="497"/>
      <c r="F20" s="497"/>
      <c r="G20" s="497"/>
      <c r="H20" s="497"/>
      <c r="I20" s="497"/>
      <c r="J20" s="497"/>
      <c r="K20" s="497"/>
      <c r="L20" s="497"/>
      <c r="M20" s="497"/>
      <c r="N20" s="497"/>
      <c r="O20" s="497"/>
      <c r="P20" s="497"/>
      <c r="Q20" s="497"/>
      <c r="R20" s="497"/>
      <c r="S20" s="497"/>
      <c r="T20" s="497"/>
      <c r="U20" s="42"/>
      <c r="V20" s="42"/>
      <c r="W20" s="42"/>
      <c r="X20" s="42"/>
      <c r="Y20" s="46"/>
    </row>
    <row r="21" spans="2:25">
      <c r="B21" s="496"/>
      <c r="C21" s="497"/>
      <c r="D21" s="497"/>
      <c r="E21" s="497"/>
      <c r="F21" s="497"/>
      <c r="G21" s="497"/>
      <c r="H21" s="497"/>
      <c r="I21" s="497"/>
      <c r="J21" s="497"/>
      <c r="K21" s="497"/>
      <c r="L21" s="497"/>
      <c r="M21" s="497"/>
      <c r="N21" s="497"/>
      <c r="O21" s="497"/>
      <c r="P21" s="497"/>
      <c r="Q21" s="497"/>
      <c r="R21" s="497"/>
      <c r="S21" s="497"/>
      <c r="T21" s="497"/>
      <c r="U21" s="42"/>
      <c r="V21" s="42"/>
      <c r="W21" s="42"/>
      <c r="X21" s="42"/>
      <c r="Y21" s="46"/>
    </row>
    <row r="22" spans="2:25">
      <c r="B22" s="496"/>
      <c r="C22" s="497"/>
      <c r="D22" s="497"/>
      <c r="E22" s="497"/>
      <c r="F22" s="497"/>
      <c r="G22" s="497"/>
      <c r="H22" s="497"/>
      <c r="I22" s="497"/>
      <c r="J22" s="497"/>
      <c r="K22" s="497"/>
      <c r="L22" s="497"/>
      <c r="M22" s="497"/>
      <c r="N22" s="497"/>
      <c r="O22" s="497"/>
      <c r="P22" s="497"/>
      <c r="Q22" s="497"/>
      <c r="R22" s="497"/>
      <c r="S22" s="497"/>
      <c r="T22" s="497"/>
      <c r="U22" s="42"/>
      <c r="V22" s="42"/>
      <c r="W22" s="42"/>
      <c r="X22" s="42"/>
      <c r="Y22" s="46"/>
    </row>
    <row r="23" spans="2:25">
      <c r="B23" s="496"/>
      <c r="C23" s="497"/>
      <c r="D23" s="497"/>
      <c r="E23" s="497"/>
      <c r="F23" s="497"/>
      <c r="G23" s="497"/>
      <c r="H23" s="497"/>
      <c r="I23" s="497"/>
      <c r="J23" s="497"/>
      <c r="K23" s="497"/>
      <c r="L23" s="497"/>
      <c r="M23" s="497"/>
      <c r="N23" s="497"/>
      <c r="O23" s="497"/>
      <c r="P23" s="497"/>
      <c r="Q23" s="497"/>
      <c r="R23" s="497"/>
      <c r="S23" s="497"/>
      <c r="T23" s="497"/>
      <c r="U23" s="42"/>
      <c r="V23" s="42"/>
      <c r="W23" s="42"/>
      <c r="X23" s="42"/>
      <c r="Y23" s="46"/>
    </row>
    <row r="24" spans="2:25">
      <c r="B24" s="496"/>
      <c r="C24" s="497"/>
      <c r="D24" s="497"/>
      <c r="E24" s="497"/>
      <c r="F24" s="497"/>
      <c r="G24" s="497"/>
      <c r="H24" s="497"/>
      <c r="I24" s="497"/>
      <c r="J24" s="497"/>
      <c r="K24" s="497"/>
      <c r="L24" s="497"/>
      <c r="M24" s="497"/>
      <c r="N24" s="497"/>
      <c r="O24" s="497"/>
      <c r="P24" s="497"/>
      <c r="Q24" s="497"/>
      <c r="R24" s="497"/>
      <c r="S24" s="497"/>
      <c r="T24" s="497"/>
      <c r="U24" s="42"/>
      <c r="V24" s="42"/>
      <c r="W24" s="42"/>
      <c r="X24" s="42"/>
      <c r="Y24" s="46"/>
    </row>
    <row r="25" spans="2:25">
      <c r="B25" s="496"/>
      <c r="C25" s="497"/>
      <c r="D25" s="497"/>
      <c r="E25" s="497"/>
      <c r="F25" s="497"/>
      <c r="G25" s="497"/>
      <c r="H25" s="497"/>
      <c r="I25" s="497"/>
      <c r="J25" s="497"/>
      <c r="K25" s="497"/>
      <c r="L25" s="497"/>
      <c r="M25" s="497"/>
      <c r="N25" s="497"/>
      <c r="O25" s="497"/>
      <c r="P25" s="497"/>
      <c r="Q25" s="497"/>
      <c r="R25" s="497"/>
      <c r="S25" s="497"/>
      <c r="T25" s="497"/>
      <c r="U25" s="42"/>
      <c r="V25" s="42"/>
      <c r="W25" s="42"/>
      <c r="X25" s="42"/>
      <c r="Y25" s="46"/>
    </row>
    <row r="26" spans="2:25">
      <c r="B26" s="496"/>
      <c r="C26" s="497"/>
      <c r="D26" s="497"/>
      <c r="E26" s="497"/>
      <c r="F26" s="497"/>
      <c r="G26" s="497"/>
      <c r="H26" s="497"/>
      <c r="I26" s="497"/>
      <c r="J26" s="497"/>
      <c r="K26" s="497"/>
      <c r="L26" s="497"/>
      <c r="M26" s="497"/>
      <c r="N26" s="497"/>
      <c r="O26" s="497"/>
      <c r="P26" s="497"/>
      <c r="Q26" s="497"/>
      <c r="R26" s="497"/>
      <c r="S26" s="497"/>
      <c r="T26" s="497"/>
      <c r="U26" s="42"/>
      <c r="V26" s="42"/>
      <c r="W26" s="42"/>
      <c r="X26" s="42"/>
      <c r="Y26" s="46"/>
    </row>
    <row r="27" spans="2:25">
      <c r="B27" s="499"/>
      <c r="C27" s="500"/>
      <c r="D27" s="500"/>
      <c r="E27" s="500"/>
      <c r="F27" s="500"/>
      <c r="G27" s="500"/>
      <c r="H27" s="500"/>
      <c r="I27" s="500"/>
      <c r="J27" s="500"/>
      <c r="K27" s="500"/>
      <c r="L27" s="500"/>
      <c r="M27" s="500"/>
      <c r="N27" s="500"/>
      <c r="O27" s="500"/>
      <c r="P27" s="500"/>
      <c r="Q27" s="500"/>
      <c r="R27" s="500"/>
      <c r="S27" s="500"/>
      <c r="T27" s="500"/>
      <c r="U27" s="48"/>
      <c r="V27" s="48"/>
      <c r="W27" s="48"/>
      <c r="X27" s="48"/>
      <c r="Y27" s="49"/>
    </row>
  </sheetData>
  <mergeCells count="8">
    <mergeCell ref="B19:T27"/>
    <mergeCell ref="S4:S5"/>
    <mergeCell ref="T4:Y4"/>
    <mergeCell ref="B15:Y17"/>
    <mergeCell ref="E3:E4"/>
    <mergeCell ref="F3:G3"/>
    <mergeCell ref="I3:I4"/>
    <mergeCell ref="J3:Q3"/>
  </mergeCells>
  <hyperlinks>
    <hyperlink ref="A1" location="Indice!A1" display="Indice!A1" xr:uid="{00000000-0004-0000-0F00-000000000000}"/>
    <hyperlink ref="K1" location="'Ficha_pob nacida en otro país'!A1" display="ficha técnica" xr:uid="{00000000-0004-0000-0F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9.42578125" customWidth="1"/>
    <col min="3" max="3" width="92.4257812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+'Pob nacida en otro país'!B1</f>
        <v>Porcentaje de población nacida en otro país</v>
      </c>
      <c r="D4" s="2"/>
      <c r="E4" s="2"/>
      <c r="F4" s="2"/>
      <c r="G4" s="2"/>
      <c r="H4" s="2"/>
      <c r="I4" s="2"/>
      <c r="J4" s="2"/>
      <c r="K4" s="2"/>
      <c r="L4" s="2"/>
      <c r="M4" s="2"/>
      <c r="N4" s="2"/>
      <c r="O4" s="2"/>
      <c r="P4" s="2"/>
      <c r="Q4" s="2"/>
      <c r="R4" s="2"/>
      <c r="S4" s="2"/>
      <c r="T4" s="2"/>
      <c r="U4" s="2"/>
      <c r="V4" s="2"/>
      <c r="W4" s="2"/>
      <c r="X4" s="2"/>
      <c r="Y4" s="2"/>
      <c r="Z4" s="2"/>
      <c r="AA4" s="2"/>
      <c r="AB4" s="2"/>
      <c r="AC4" s="2"/>
      <c r="AD4" s="2"/>
    </row>
    <row r="5" spans="2:30" ht="40.5" customHeight="1">
      <c r="B5" s="11" t="s">
        <v>4</v>
      </c>
      <c r="C5" s="50" t="s">
        <v>282</v>
      </c>
      <c r="D5" s="2"/>
      <c r="E5" s="2"/>
      <c r="F5" s="2"/>
      <c r="G5" s="2"/>
      <c r="H5" s="2"/>
      <c r="I5" s="2"/>
      <c r="J5" s="2"/>
      <c r="K5" s="2"/>
      <c r="L5" s="2"/>
      <c r="M5" s="2"/>
      <c r="N5" s="2"/>
      <c r="O5" s="2"/>
      <c r="P5" s="2"/>
      <c r="Q5" s="2"/>
      <c r="R5" s="2"/>
      <c r="S5" s="2"/>
      <c r="T5" s="2"/>
      <c r="U5" s="2"/>
      <c r="V5" s="2"/>
      <c r="W5" s="2"/>
      <c r="X5" s="2"/>
      <c r="Y5" s="2"/>
      <c r="Z5" s="2"/>
      <c r="AA5" s="2"/>
      <c r="AB5" s="2"/>
      <c r="AC5" s="2"/>
      <c r="AD5" s="2"/>
    </row>
    <row r="6" spans="2:30" ht="87"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283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284</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Pob nacida en otro país'!A1" display="'Pob nacida en otro país'!A1" xr:uid="{00000000-0004-0000-1000-000000000000}"/>
    <hyperlink ref="C17" r:id="rId1" xr:uid="{00000000-0004-0000-10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79998168889431442"/>
  </sheetPr>
  <dimension ref="A1:G27"/>
  <sheetViews>
    <sheetView workbookViewId="0">
      <selection activeCell="B15" sqref="B15:G17"/>
    </sheetView>
  </sheetViews>
  <sheetFormatPr defaultColWidth="11.42578125" defaultRowHeight="15"/>
  <cols>
    <col min="1" max="1" width="5" style="2" customWidth="1"/>
    <col min="2" max="2" width="11.42578125" style="2"/>
    <col min="3" max="3" width="18.140625" style="2" customWidth="1"/>
    <col min="4" max="6" width="11.42578125" style="2"/>
    <col min="7" max="7" width="14.42578125" style="2" customWidth="1"/>
    <col min="8" max="16384" width="11.42578125" style="2"/>
  </cols>
  <sheetData>
    <row r="1" spans="1:7" s="18" customFormat="1" ht="18.75">
      <c r="A1" s="65">
        <v>8</v>
      </c>
      <c r="B1" s="18" t="str">
        <f>+Indice!B11</f>
        <v>Esperanza de vida al nacer</v>
      </c>
      <c r="G1" s="64" t="s">
        <v>19</v>
      </c>
    </row>
    <row r="2" spans="1:7" s="18" customFormat="1" ht="18.75">
      <c r="A2" s="17"/>
    </row>
    <row r="3" spans="1:7">
      <c r="B3" s="42"/>
      <c r="C3" s="55"/>
    </row>
    <row r="4" spans="1:7" ht="20.25" customHeight="1">
      <c r="B4" s="1" t="s">
        <v>0</v>
      </c>
      <c r="C4" s="69" t="s">
        <v>420</v>
      </c>
      <c r="E4" s="489" t="s">
        <v>0</v>
      </c>
      <c r="F4" s="491" t="s">
        <v>31</v>
      </c>
      <c r="G4" s="492"/>
    </row>
    <row r="5" spans="1:7">
      <c r="B5" s="19">
        <v>2010</v>
      </c>
      <c r="C5" s="34">
        <v>79.114499999999992</v>
      </c>
      <c r="E5" s="490"/>
      <c r="F5" s="44" t="s">
        <v>108</v>
      </c>
      <c r="G5" s="45" t="s">
        <v>30</v>
      </c>
    </row>
    <row r="6" spans="1:7">
      <c r="B6" s="20">
        <v>2011</v>
      </c>
      <c r="C6" s="35">
        <v>79.113949999999988</v>
      </c>
      <c r="E6" s="20">
        <v>2010</v>
      </c>
      <c r="F6" s="206">
        <v>76.635499999999993</v>
      </c>
      <c r="G6" s="205">
        <v>81.593500000000006</v>
      </c>
    </row>
    <row r="7" spans="1:7">
      <c r="B7" s="20">
        <v>2012</v>
      </c>
      <c r="C7" s="35">
        <v>79.434200000000004</v>
      </c>
      <c r="E7" s="20">
        <v>2011</v>
      </c>
      <c r="F7" s="206">
        <v>76.634699999999995</v>
      </c>
      <c r="G7" s="35">
        <v>81.593199999999996</v>
      </c>
    </row>
    <row r="8" spans="1:7">
      <c r="B8" s="20">
        <v>2013</v>
      </c>
      <c r="C8" s="35">
        <v>79.590249999999997</v>
      </c>
      <c r="E8" s="20">
        <v>2012</v>
      </c>
      <c r="F8" s="43">
        <v>76.934799999999996</v>
      </c>
      <c r="G8" s="35">
        <v>81.933599999999998</v>
      </c>
    </row>
    <row r="9" spans="1:7">
      <c r="B9" s="20">
        <v>2014</v>
      </c>
      <c r="C9" s="35">
        <v>79.74369999999999</v>
      </c>
      <c r="E9" s="20">
        <v>2013</v>
      </c>
      <c r="F9" s="43">
        <v>77.081500000000005</v>
      </c>
      <c r="G9" s="35">
        <v>82.099000000000004</v>
      </c>
    </row>
    <row r="10" spans="1:7">
      <c r="B10" s="20">
        <v>2015</v>
      </c>
      <c r="C10" s="35">
        <v>79.894599999999997</v>
      </c>
      <c r="E10" s="20">
        <v>2014</v>
      </c>
      <c r="F10" s="43">
        <v>77.225999999999999</v>
      </c>
      <c r="G10" s="35">
        <v>82.261399999999995</v>
      </c>
    </row>
    <row r="11" spans="1:7">
      <c r="B11" s="21">
        <v>2016</v>
      </c>
      <c r="C11" s="36">
        <v>80.043099999999995</v>
      </c>
      <c r="E11" s="20">
        <v>2015</v>
      </c>
      <c r="F11" s="43">
        <v>77.368399999999994</v>
      </c>
      <c r="G11" s="35">
        <v>82.4208</v>
      </c>
    </row>
    <row r="12" spans="1:7">
      <c r="B12" s="551" t="s">
        <v>335</v>
      </c>
      <c r="C12" s="551"/>
      <c r="E12" s="21">
        <v>2016</v>
      </c>
      <c r="F12" s="47">
        <v>77.508799999999994</v>
      </c>
      <c r="G12" s="36">
        <v>82.577399999999997</v>
      </c>
    </row>
    <row r="13" spans="1:7">
      <c r="B13" s="539"/>
      <c r="C13" s="539"/>
    </row>
    <row r="15" spans="1:7" s="24" customFormat="1" ht="12.75" customHeight="1">
      <c r="B15" s="502" t="s">
        <v>427</v>
      </c>
      <c r="C15" s="502"/>
      <c r="D15" s="502"/>
      <c r="E15" s="502"/>
      <c r="F15" s="502"/>
      <c r="G15" s="502"/>
    </row>
    <row r="16" spans="1:7" s="24" customFormat="1" ht="12.75">
      <c r="B16" s="502"/>
      <c r="C16" s="502"/>
      <c r="D16" s="502"/>
      <c r="E16" s="502"/>
      <c r="F16" s="502"/>
      <c r="G16" s="502"/>
    </row>
    <row r="17" spans="2:7">
      <c r="B17" s="502"/>
      <c r="C17" s="502"/>
      <c r="D17" s="502"/>
      <c r="E17" s="502"/>
      <c r="F17" s="502"/>
      <c r="G17" s="502"/>
    </row>
    <row r="18" spans="2:7" ht="15.75">
      <c r="B18" s="23" t="s">
        <v>1</v>
      </c>
      <c r="C18" s="33"/>
    </row>
    <row r="19" spans="2:7" ht="15" customHeight="1">
      <c r="B19" s="552" t="s">
        <v>435</v>
      </c>
      <c r="C19" s="553"/>
      <c r="D19" s="553"/>
      <c r="E19" s="553"/>
      <c r="F19" s="553"/>
      <c r="G19" s="554"/>
    </row>
    <row r="20" spans="2:7">
      <c r="B20" s="543"/>
      <c r="C20" s="555"/>
      <c r="D20" s="555"/>
      <c r="E20" s="555"/>
      <c r="F20" s="555"/>
      <c r="G20" s="556"/>
    </row>
    <row r="21" spans="2:7">
      <c r="B21" s="543"/>
      <c r="C21" s="555"/>
      <c r="D21" s="555"/>
      <c r="E21" s="555"/>
      <c r="F21" s="555"/>
      <c r="G21" s="556"/>
    </row>
    <row r="22" spans="2:7">
      <c r="B22" s="543"/>
      <c r="C22" s="555"/>
      <c r="D22" s="555"/>
      <c r="E22" s="555"/>
      <c r="F22" s="555"/>
      <c r="G22" s="556"/>
    </row>
    <row r="23" spans="2:7">
      <c r="B23" s="543"/>
      <c r="C23" s="555"/>
      <c r="D23" s="555"/>
      <c r="E23" s="555"/>
      <c r="F23" s="555"/>
      <c r="G23" s="556"/>
    </row>
    <row r="24" spans="2:7">
      <c r="B24" s="543"/>
      <c r="C24" s="555"/>
      <c r="D24" s="555"/>
      <c r="E24" s="555"/>
      <c r="F24" s="555"/>
      <c r="G24" s="556"/>
    </row>
    <row r="25" spans="2:7">
      <c r="B25" s="543"/>
      <c r="C25" s="555"/>
      <c r="D25" s="555"/>
      <c r="E25" s="555"/>
      <c r="F25" s="555"/>
      <c r="G25" s="556"/>
    </row>
    <row r="26" spans="2:7">
      <c r="B26" s="543"/>
      <c r="C26" s="555"/>
      <c r="D26" s="555"/>
      <c r="E26" s="555"/>
      <c r="F26" s="555"/>
      <c r="G26" s="556"/>
    </row>
    <row r="27" spans="2:7">
      <c r="B27" s="557"/>
      <c r="C27" s="558"/>
      <c r="D27" s="558"/>
      <c r="E27" s="558"/>
      <c r="F27" s="558"/>
      <c r="G27" s="559"/>
    </row>
  </sheetData>
  <mergeCells count="5">
    <mergeCell ref="E4:E5"/>
    <mergeCell ref="F4:G4"/>
    <mergeCell ref="B15:G17"/>
    <mergeCell ref="B12:C13"/>
    <mergeCell ref="B19:G27"/>
  </mergeCells>
  <hyperlinks>
    <hyperlink ref="A1" location="Indice!A1" display="Indice!A1" xr:uid="{00000000-0004-0000-1100-000000000000}"/>
    <hyperlink ref="G1" location="'Ficha_esperanza de vida al nace'!A1" display="ficha técnica" xr:uid="{00000000-0004-0000-11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59999389629810485"/>
  </sheetPr>
  <dimension ref="A1:AD46"/>
  <sheetViews>
    <sheetView workbookViewId="0">
      <selection activeCell="C6" sqref="C6"/>
    </sheetView>
  </sheetViews>
  <sheetFormatPr defaultColWidth="11.42578125" defaultRowHeight="15"/>
  <cols>
    <col min="1" max="1" width="4.42578125" style="2" customWidth="1"/>
    <col min="2" max="2" width="38.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+'Esperanza de vida al nacer'!B1</f>
        <v>Esperanza de vida al nacer</v>
      </c>
      <c r="D4" s="2"/>
      <c r="E4" s="2"/>
      <c r="F4" s="2"/>
      <c r="G4" s="2"/>
      <c r="H4" s="2"/>
      <c r="I4" s="2"/>
      <c r="J4" s="2"/>
      <c r="K4" s="2"/>
      <c r="L4" s="2"/>
      <c r="M4" s="2"/>
      <c r="N4" s="2"/>
      <c r="O4" s="2"/>
      <c r="P4" s="2"/>
      <c r="Q4" s="2"/>
      <c r="R4" s="2"/>
      <c r="S4" s="2"/>
      <c r="T4" s="2"/>
      <c r="U4" s="2"/>
      <c r="V4" s="2"/>
      <c r="W4" s="2"/>
      <c r="X4" s="2"/>
      <c r="Y4" s="2"/>
      <c r="Z4" s="2"/>
      <c r="AA4" s="2"/>
      <c r="AB4" s="2"/>
      <c r="AC4" s="2"/>
      <c r="AD4" s="2"/>
    </row>
    <row r="5" spans="2:30" ht="60.75" customHeight="1">
      <c r="B5" s="11" t="s">
        <v>4</v>
      </c>
      <c r="C5" s="50" t="s">
        <v>288</v>
      </c>
      <c r="D5" s="2"/>
      <c r="E5" s="560"/>
      <c r="F5" s="560"/>
      <c r="G5" s="560"/>
      <c r="H5" s="560"/>
      <c r="I5" s="2"/>
      <c r="J5" s="2"/>
      <c r="K5" s="2"/>
      <c r="L5" s="2"/>
      <c r="M5" s="2"/>
      <c r="N5" s="2"/>
      <c r="O5" s="2"/>
      <c r="P5" s="2"/>
      <c r="Q5" s="2"/>
      <c r="R5" s="2"/>
      <c r="S5" s="2"/>
      <c r="T5" s="2"/>
      <c r="U5" s="2"/>
      <c r="V5" s="2"/>
      <c r="W5" s="2"/>
      <c r="X5" s="2"/>
      <c r="Y5" s="2"/>
      <c r="Z5" s="2"/>
      <c r="AA5" s="2"/>
      <c r="AB5" s="2"/>
      <c r="AC5" s="2"/>
      <c r="AD5" s="2"/>
    </row>
    <row r="6" spans="2:30" ht="120" customHeight="1">
      <c r="B6" s="11" t="s">
        <v>5</v>
      </c>
      <c r="C6" s="13" t="s">
        <v>289</v>
      </c>
      <c r="D6" s="2"/>
      <c r="E6" s="560"/>
      <c r="F6" s="560"/>
      <c r="G6" s="560"/>
      <c r="H6" s="560"/>
      <c r="I6" s="2"/>
      <c r="J6" s="2"/>
      <c r="K6" s="2"/>
      <c r="L6" s="2"/>
      <c r="M6" s="2"/>
      <c r="N6" s="2"/>
      <c r="O6" s="2"/>
      <c r="P6" s="2"/>
      <c r="Q6" s="2"/>
      <c r="R6" s="2"/>
      <c r="S6" s="2"/>
      <c r="T6" s="2"/>
      <c r="U6" s="2"/>
      <c r="V6" s="2"/>
      <c r="W6" s="2"/>
      <c r="X6" s="2"/>
      <c r="Y6" s="2"/>
      <c r="Z6" s="2"/>
      <c r="AA6" s="2"/>
      <c r="AB6" s="2"/>
      <c r="AC6" s="2"/>
      <c r="AD6" s="2"/>
    </row>
    <row r="7" spans="2:30">
      <c r="B7" s="11" t="s">
        <v>6</v>
      </c>
      <c r="C7" s="6" t="s">
        <v>336</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337</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3">
    <mergeCell ref="B2:C2"/>
    <mergeCell ref="B12:C12"/>
    <mergeCell ref="E5:H6"/>
  </mergeCells>
  <hyperlinks>
    <hyperlink ref="C4" location="'Esperanza de vida al nacer'!A1" display="'Esperanza de vida al nacer'!A1" xr:uid="{00000000-0004-0000-1200-000000000000}"/>
    <hyperlink ref="C17" r:id="rId1" xr:uid="{00000000-0004-0000-1200-000001000000}"/>
  </hyperlinks>
  <pageMargins left="0.7" right="0.7" top="0.75" bottom="0.75" header="0.3" footer="0.3"/>
  <pageSetup paperSize="9" orientation="portrait" horizontalDpi="4294967294" verticalDpi="4294967294"/>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L27"/>
  <sheetViews>
    <sheetView workbookViewId="0">
      <selection activeCell="H34" sqref="H34"/>
    </sheetView>
  </sheetViews>
  <sheetFormatPr defaultColWidth="11.42578125" defaultRowHeight="15"/>
  <cols>
    <col min="1" max="1" width="3.7109375" style="2" customWidth="1"/>
    <col min="2" max="2" width="11.42578125" style="2"/>
    <col min="3" max="3" width="22.7109375" style="2" customWidth="1"/>
    <col min="4" max="7" width="11.42578125" style="2"/>
    <col min="8" max="8" width="13.42578125" style="2" customWidth="1"/>
    <col min="9" max="9" width="11.42578125" style="2"/>
    <col min="10" max="10" width="13.85546875" style="2" customWidth="1"/>
    <col min="11" max="11" width="13.28515625" style="2" customWidth="1"/>
    <col min="12" max="16384" width="11.42578125" style="2"/>
  </cols>
  <sheetData>
    <row r="1" spans="1:12" s="18" customFormat="1" ht="18.75">
      <c r="A1" s="17">
        <v>1</v>
      </c>
      <c r="B1" s="18" t="str">
        <f>+Indice!B3</f>
        <v>Población total</v>
      </c>
      <c r="K1" s="64" t="s">
        <v>19</v>
      </c>
    </row>
    <row r="2" spans="1:12" s="18" customFormat="1" ht="18.75">
      <c r="A2" s="17"/>
    </row>
    <row r="4" spans="1:12">
      <c r="B4" s="1" t="s">
        <v>0</v>
      </c>
      <c r="C4" s="60" t="s">
        <v>97</v>
      </c>
      <c r="E4" s="489" t="s">
        <v>0</v>
      </c>
      <c r="F4" s="491" t="s">
        <v>33</v>
      </c>
      <c r="G4" s="491"/>
      <c r="H4" s="491"/>
      <c r="I4" s="491"/>
      <c r="J4" s="491"/>
      <c r="K4" s="492"/>
    </row>
    <row r="5" spans="1:12">
      <c r="B5" s="19">
        <v>2010</v>
      </c>
      <c r="C5" s="75">
        <v>4533894</v>
      </c>
      <c r="D5" s="26"/>
      <c r="E5" s="490"/>
      <c r="F5" s="44" t="s">
        <v>23</v>
      </c>
      <c r="G5" s="44" t="s">
        <v>24</v>
      </c>
      <c r="H5" s="44" t="s">
        <v>25</v>
      </c>
      <c r="I5" s="44" t="s">
        <v>26</v>
      </c>
      <c r="J5" s="44" t="s">
        <v>28</v>
      </c>
      <c r="K5" s="45" t="s">
        <v>27</v>
      </c>
    </row>
    <row r="6" spans="1:12">
      <c r="B6" s="20">
        <v>2011</v>
      </c>
      <c r="C6" s="75">
        <v>4592147</v>
      </c>
      <c r="D6" s="26"/>
      <c r="E6" s="20">
        <v>2010</v>
      </c>
      <c r="F6" s="73">
        <v>2841495</v>
      </c>
      <c r="G6" s="73">
        <v>337261</v>
      </c>
      <c r="H6" s="73">
        <v>256815</v>
      </c>
      <c r="I6" s="73">
        <v>344826</v>
      </c>
      <c r="J6" s="73">
        <v>406063</v>
      </c>
      <c r="K6" s="75">
        <v>347434</v>
      </c>
      <c r="L6" s="26"/>
    </row>
    <row r="7" spans="1:12">
      <c r="B7" s="20">
        <v>2012</v>
      </c>
      <c r="C7" s="75">
        <v>4652451</v>
      </c>
      <c r="D7" s="26"/>
      <c r="E7" s="20">
        <v>2011</v>
      </c>
      <c r="F7" s="73">
        <v>2874405</v>
      </c>
      <c r="G7" s="73">
        <v>342702</v>
      </c>
      <c r="H7" s="73">
        <v>261346</v>
      </c>
      <c r="I7" s="73">
        <v>347541</v>
      </c>
      <c r="J7" s="73">
        <v>411404</v>
      </c>
      <c r="K7" s="75">
        <v>354749</v>
      </c>
      <c r="L7" s="26"/>
    </row>
    <row r="8" spans="1:12">
      <c r="B8" s="20">
        <v>2013</v>
      </c>
      <c r="C8" s="75">
        <v>4713164</v>
      </c>
      <c r="D8" s="26"/>
      <c r="E8" s="20">
        <v>2012</v>
      </c>
      <c r="F8" s="73">
        <v>2908547</v>
      </c>
      <c r="G8" s="73">
        <v>348390</v>
      </c>
      <c r="H8" s="73">
        <v>266034</v>
      </c>
      <c r="I8" s="73">
        <v>350374</v>
      </c>
      <c r="J8" s="73">
        <v>416906</v>
      </c>
      <c r="K8" s="75">
        <v>362200</v>
      </c>
      <c r="L8" s="26"/>
    </row>
    <row r="9" spans="1:12">
      <c r="B9" s="20">
        <v>2014</v>
      </c>
      <c r="C9" s="75">
        <v>4773119</v>
      </c>
      <c r="D9" s="26"/>
      <c r="E9" s="20">
        <v>2013</v>
      </c>
      <c r="F9" s="73">
        <v>2942714</v>
      </c>
      <c r="G9" s="73">
        <v>354154</v>
      </c>
      <c r="H9" s="73">
        <v>270754</v>
      </c>
      <c r="I9" s="73">
        <v>353276</v>
      </c>
      <c r="J9" s="73">
        <v>422529</v>
      </c>
      <c r="K9" s="75">
        <v>369737</v>
      </c>
      <c r="L9" s="26"/>
    </row>
    <row r="10" spans="1:12">
      <c r="B10" s="20">
        <v>2015</v>
      </c>
      <c r="C10" s="75">
        <v>4832227</v>
      </c>
      <c r="D10" s="26"/>
      <c r="E10" s="20">
        <v>2014</v>
      </c>
      <c r="F10" s="73">
        <v>2976420</v>
      </c>
      <c r="G10" s="73">
        <v>359869</v>
      </c>
      <c r="H10" s="73">
        <v>275422</v>
      </c>
      <c r="I10" s="73">
        <v>356105</v>
      </c>
      <c r="J10" s="73">
        <v>428103</v>
      </c>
      <c r="K10" s="75">
        <v>377200</v>
      </c>
      <c r="L10" s="26"/>
    </row>
    <row r="11" spans="1:12">
      <c r="B11" s="21">
        <v>2016</v>
      </c>
      <c r="C11" s="76">
        <v>4890372</v>
      </c>
      <c r="D11" s="26"/>
      <c r="E11" s="20">
        <v>2015</v>
      </c>
      <c r="F11" s="73">
        <v>3009786</v>
      </c>
      <c r="G11" s="73">
        <v>365542</v>
      </c>
      <c r="H11" s="73">
        <v>280054</v>
      </c>
      <c r="I11" s="73">
        <v>358791</v>
      </c>
      <c r="J11" s="73">
        <v>433523</v>
      </c>
      <c r="K11" s="75">
        <v>384531</v>
      </c>
      <c r="L11" s="26"/>
    </row>
    <row r="12" spans="1:12">
      <c r="B12" s="503" t="s">
        <v>98</v>
      </c>
      <c r="C12" s="503"/>
      <c r="E12" s="21">
        <v>2016</v>
      </c>
      <c r="F12" s="74">
        <v>3041938</v>
      </c>
      <c r="G12" s="74">
        <v>371375</v>
      </c>
      <c r="H12" s="74">
        <v>284706</v>
      </c>
      <c r="I12" s="74">
        <v>361143</v>
      </c>
      <c r="J12" s="74">
        <v>439013</v>
      </c>
      <c r="K12" s="76">
        <v>392197</v>
      </c>
      <c r="L12" s="26"/>
    </row>
    <row r="13" spans="1:12">
      <c r="B13" s="504"/>
      <c r="C13" s="504"/>
    </row>
    <row r="15" spans="1:12" s="24" customFormat="1" ht="12.75" customHeight="1">
      <c r="B15" s="502" t="s">
        <v>29</v>
      </c>
      <c r="C15" s="502"/>
      <c r="D15" s="502"/>
      <c r="E15" s="502"/>
      <c r="F15" s="502"/>
      <c r="G15" s="502"/>
      <c r="H15" s="502"/>
      <c r="I15" s="502"/>
      <c r="J15" s="502"/>
    </row>
    <row r="16" spans="1:12" s="24" customFormat="1" ht="12.75">
      <c r="B16" s="502"/>
      <c r="C16" s="502"/>
      <c r="D16" s="502"/>
      <c r="E16" s="502"/>
      <c r="F16" s="502"/>
      <c r="G16" s="502"/>
      <c r="H16" s="502"/>
      <c r="I16" s="502"/>
      <c r="J16" s="502"/>
    </row>
    <row r="17" spans="2:10">
      <c r="B17" s="502"/>
      <c r="C17" s="502"/>
      <c r="D17" s="502"/>
      <c r="E17" s="502"/>
      <c r="F17" s="502"/>
      <c r="G17" s="502"/>
      <c r="H17" s="502"/>
      <c r="I17" s="502"/>
      <c r="J17" s="502"/>
    </row>
    <row r="18" spans="2:10" ht="15.75">
      <c r="B18" s="23" t="s">
        <v>1</v>
      </c>
      <c r="C18" s="23"/>
      <c r="D18" s="33"/>
    </row>
    <row r="19" spans="2:10" ht="15" customHeight="1">
      <c r="B19" s="493" t="s">
        <v>345</v>
      </c>
      <c r="C19" s="494"/>
      <c r="D19" s="494"/>
      <c r="E19" s="494"/>
      <c r="F19" s="494"/>
      <c r="G19" s="494"/>
      <c r="H19" s="494"/>
      <c r="I19" s="494"/>
      <c r="J19" s="495"/>
    </row>
    <row r="20" spans="2:10">
      <c r="B20" s="496"/>
      <c r="C20" s="497"/>
      <c r="D20" s="497"/>
      <c r="E20" s="497"/>
      <c r="F20" s="497"/>
      <c r="G20" s="497"/>
      <c r="H20" s="497"/>
      <c r="I20" s="497"/>
      <c r="J20" s="498"/>
    </row>
    <row r="21" spans="2:10">
      <c r="B21" s="496"/>
      <c r="C21" s="497"/>
      <c r="D21" s="497"/>
      <c r="E21" s="497"/>
      <c r="F21" s="497"/>
      <c r="G21" s="497"/>
      <c r="H21" s="497"/>
      <c r="I21" s="497"/>
      <c r="J21" s="498"/>
    </row>
    <row r="22" spans="2:10">
      <c r="B22" s="496"/>
      <c r="C22" s="497"/>
      <c r="D22" s="497"/>
      <c r="E22" s="497"/>
      <c r="F22" s="497"/>
      <c r="G22" s="497"/>
      <c r="H22" s="497"/>
      <c r="I22" s="497"/>
      <c r="J22" s="498"/>
    </row>
    <row r="23" spans="2:10">
      <c r="B23" s="496"/>
      <c r="C23" s="497"/>
      <c r="D23" s="497"/>
      <c r="E23" s="497"/>
      <c r="F23" s="497"/>
      <c r="G23" s="497"/>
      <c r="H23" s="497"/>
      <c r="I23" s="497"/>
      <c r="J23" s="498"/>
    </row>
    <row r="24" spans="2:10">
      <c r="B24" s="496"/>
      <c r="C24" s="497"/>
      <c r="D24" s="497"/>
      <c r="E24" s="497"/>
      <c r="F24" s="497"/>
      <c r="G24" s="497"/>
      <c r="H24" s="497"/>
      <c r="I24" s="497"/>
      <c r="J24" s="498"/>
    </row>
    <row r="25" spans="2:10">
      <c r="B25" s="496"/>
      <c r="C25" s="497"/>
      <c r="D25" s="497"/>
      <c r="E25" s="497"/>
      <c r="F25" s="497"/>
      <c r="G25" s="497"/>
      <c r="H25" s="497"/>
      <c r="I25" s="497"/>
      <c r="J25" s="498"/>
    </row>
    <row r="26" spans="2:10">
      <c r="B26" s="496"/>
      <c r="C26" s="497"/>
      <c r="D26" s="497"/>
      <c r="E26" s="497"/>
      <c r="F26" s="497"/>
      <c r="G26" s="497"/>
      <c r="H26" s="497"/>
      <c r="I26" s="497"/>
      <c r="J26" s="498"/>
    </row>
    <row r="27" spans="2:10">
      <c r="B27" s="499"/>
      <c r="C27" s="500"/>
      <c r="D27" s="500"/>
      <c r="E27" s="500"/>
      <c r="F27" s="500"/>
      <c r="G27" s="500"/>
      <c r="H27" s="500"/>
      <c r="I27" s="500"/>
      <c r="J27" s="501"/>
    </row>
  </sheetData>
  <mergeCells count="5">
    <mergeCell ref="E4:E5"/>
    <mergeCell ref="F4:K4"/>
    <mergeCell ref="B19:J27"/>
    <mergeCell ref="B15:J17"/>
    <mergeCell ref="B12:C13"/>
  </mergeCells>
  <hyperlinks>
    <hyperlink ref="A1" location="Indice!A1" display="Indice!A1" xr:uid="{00000000-0004-0000-0100-000000000000}"/>
    <hyperlink ref="K1" location="'Ficha_Población total'!A1" display="ficha técnica" xr:uid="{00000000-0004-0000-01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79998168889431442"/>
  </sheetPr>
  <dimension ref="A1:R26"/>
  <sheetViews>
    <sheetView topLeftCell="A4" workbookViewId="0">
      <selection activeCell="B15" sqref="B15:L16"/>
    </sheetView>
  </sheetViews>
  <sheetFormatPr defaultColWidth="11.42578125" defaultRowHeight="15"/>
  <cols>
    <col min="1" max="1" width="5" style="2" customWidth="1"/>
    <col min="2" max="2" width="11.42578125" style="2"/>
    <col min="3" max="3" width="18.140625" style="2" customWidth="1"/>
    <col min="4" max="5" width="8.85546875" style="2" customWidth="1"/>
    <col min="6" max="8" width="11.42578125" style="2"/>
    <col min="9" max="9" width="15.85546875" style="2" customWidth="1"/>
    <col min="10" max="10" width="11.42578125" style="2"/>
    <col min="11" max="11" width="14.7109375" style="2" customWidth="1"/>
    <col min="12" max="12" width="14.42578125" style="2" customWidth="1"/>
    <col min="13" max="16384" width="11.42578125" style="2"/>
  </cols>
  <sheetData>
    <row r="1" spans="1:18" s="18" customFormat="1" ht="18.75">
      <c r="A1" s="65">
        <v>9</v>
      </c>
      <c r="B1" s="18" t="str">
        <f>+Indice!B12</f>
        <v>Tasa bruta de natalidad</v>
      </c>
      <c r="L1" s="64" t="s">
        <v>19</v>
      </c>
    </row>
    <row r="2" spans="1:18" s="18" customFormat="1" ht="18.75">
      <c r="A2" s="17"/>
    </row>
    <row r="3" spans="1:18">
      <c r="B3" s="42"/>
      <c r="C3" s="55"/>
      <c r="F3" s="58" t="s">
        <v>0</v>
      </c>
      <c r="G3" s="491" t="s">
        <v>33</v>
      </c>
      <c r="H3" s="491"/>
      <c r="I3" s="491"/>
      <c r="J3" s="491"/>
      <c r="K3" s="491"/>
      <c r="L3" s="492"/>
    </row>
    <row r="4" spans="1:18" ht="25.5" customHeight="1">
      <c r="B4" s="1" t="s">
        <v>0</v>
      </c>
      <c r="C4" s="69" t="s">
        <v>32</v>
      </c>
      <c r="F4" s="59"/>
      <c r="G4" s="44" t="s">
        <v>23</v>
      </c>
      <c r="H4" s="44" t="s">
        <v>24</v>
      </c>
      <c r="I4" s="44" t="s">
        <v>25</v>
      </c>
      <c r="J4" s="44" t="s">
        <v>26</v>
      </c>
      <c r="K4" s="44" t="s">
        <v>28</v>
      </c>
      <c r="L4" s="45" t="s">
        <v>27</v>
      </c>
    </row>
    <row r="5" spans="1:18">
      <c r="B5" s="19">
        <v>2010</v>
      </c>
      <c r="C5" s="34">
        <v>15.642624198977744</v>
      </c>
      <c r="F5" s="20">
        <v>2010</v>
      </c>
      <c r="G5" s="186">
        <v>14.485332545015916</v>
      </c>
      <c r="H5" s="186">
        <v>19.376684526227464</v>
      </c>
      <c r="I5" s="186">
        <v>15.649397426162801</v>
      </c>
      <c r="J5" s="186">
        <v>16.947677959318611</v>
      </c>
      <c r="K5" s="186">
        <v>19.644734930294067</v>
      </c>
      <c r="L5" s="183">
        <v>15.505103127500474</v>
      </c>
      <c r="M5" s="198">
        <f>(G11-G6)/G5*100</f>
        <v>-10.20525011962304</v>
      </c>
      <c r="N5" s="198">
        <f t="shared" ref="N5:R5" si="0">(H11-H5)/H5*100</f>
        <v>-19.55271046795896</v>
      </c>
      <c r="O5" s="198">
        <f t="shared" si="0"/>
        <v>-7.0133303238774367</v>
      </c>
      <c r="P5" s="198">
        <f t="shared" si="0"/>
        <v>-9.9588554798473634</v>
      </c>
      <c r="Q5" s="198">
        <f t="shared" si="0"/>
        <v>-9.6621707749267944</v>
      </c>
      <c r="R5" s="198">
        <f t="shared" si="0"/>
        <v>12.776484959955365</v>
      </c>
    </row>
    <row r="6" spans="1:18">
      <c r="B6" s="20">
        <v>2011</v>
      </c>
      <c r="C6" s="35">
        <v>15.996656901445011</v>
      </c>
      <c r="F6" s="20">
        <v>2011</v>
      </c>
      <c r="G6" s="186">
        <v>14.59884741363865</v>
      </c>
      <c r="H6" s="186">
        <v>17.353269020898622</v>
      </c>
      <c r="I6" s="186">
        <v>16.816786941449266</v>
      </c>
      <c r="J6" s="186">
        <v>18.052546318276118</v>
      </c>
      <c r="K6" s="186">
        <v>19.610893428357528</v>
      </c>
      <c r="L6" s="183">
        <v>19.202309238362901</v>
      </c>
      <c r="M6" s="214"/>
      <c r="N6" s="214"/>
      <c r="O6" s="214"/>
      <c r="P6" s="214"/>
      <c r="Q6" s="214"/>
      <c r="R6" s="214"/>
    </row>
    <row r="7" spans="1:18">
      <c r="B7" s="20">
        <v>2012</v>
      </c>
      <c r="C7" s="35">
        <v>15.760724830847225</v>
      </c>
      <c r="F7" s="20">
        <v>2012</v>
      </c>
      <c r="G7" s="186">
        <v>14.284451996134152</v>
      </c>
      <c r="H7" s="186">
        <v>17.09578346106375</v>
      </c>
      <c r="I7" s="186">
        <v>15.697241705947361</v>
      </c>
      <c r="J7" s="186">
        <v>17.681106474795502</v>
      </c>
      <c r="K7" s="186">
        <v>20.225182655082921</v>
      </c>
      <c r="L7" s="183">
        <v>19.381557150745444</v>
      </c>
    </row>
    <row r="8" spans="1:18">
      <c r="B8" s="20">
        <v>2013</v>
      </c>
      <c r="C8" s="35">
        <v>14.96871316168926</v>
      </c>
      <c r="F8" s="20">
        <v>2013</v>
      </c>
      <c r="G8" s="186">
        <v>13.676150655483339</v>
      </c>
      <c r="H8" s="186">
        <v>16.105987790622159</v>
      </c>
      <c r="I8" s="186">
        <v>15.253698929655704</v>
      </c>
      <c r="J8" s="186">
        <v>15.843136810878747</v>
      </c>
      <c r="K8" s="186">
        <v>19.208149026457356</v>
      </c>
      <c r="L8" s="183">
        <v>18.277856963192757</v>
      </c>
    </row>
    <row r="9" spans="1:18">
      <c r="B9" s="20">
        <v>2014</v>
      </c>
      <c r="C9" s="35">
        <v>15.041108340269748</v>
      </c>
      <c r="F9" s="20">
        <v>2014</v>
      </c>
      <c r="G9" s="186">
        <v>13.67078570900612</v>
      </c>
      <c r="H9" s="186">
        <v>16.614379121291357</v>
      </c>
      <c r="I9" s="186">
        <v>15.227541735954281</v>
      </c>
      <c r="J9" s="186">
        <v>16.750677468724113</v>
      </c>
      <c r="K9" s="186">
        <v>18.701106976592079</v>
      </c>
      <c r="L9" s="183">
        <v>18.449098621420994</v>
      </c>
    </row>
    <row r="10" spans="1:18">
      <c r="B10" s="20">
        <v>2015</v>
      </c>
      <c r="C10" s="35">
        <v>14.862505424517515</v>
      </c>
      <c r="F10" s="20">
        <v>2015</v>
      </c>
      <c r="G10" s="186">
        <v>13.626217943734204</v>
      </c>
      <c r="H10" s="186">
        <v>16.055610572793277</v>
      </c>
      <c r="I10" s="186">
        <v>14.907839202439529</v>
      </c>
      <c r="J10" s="186">
        <v>15.928493189628503</v>
      </c>
      <c r="K10" s="186">
        <v>18.723343398158804</v>
      </c>
      <c r="L10" s="183">
        <v>18.024554587276448</v>
      </c>
    </row>
    <row r="11" spans="1:18">
      <c r="B11" s="21">
        <v>2016</v>
      </c>
      <c r="C11" s="36">
        <v>14.314657453461619</v>
      </c>
      <c r="F11" s="21">
        <v>2016</v>
      </c>
      <c r="G11" s="187">
        <v>13.120582996760618</v>
      </c>
      <c r="H11" s="187">
        <v>15.588017502524403</v>
      </c>
      <c r="I11" s="187">
        <v>14.551853490969631</v>
      </c>
      <c r="J11" s="187">
        <v>15.259883204160126</v>
      </c>
      <c r="K11" s="187">
        <v>17.746627093047358</v>
      </c>
      <c r="L11" s="184">
        <v>17.486110296611141</v>
      </c>
    </row>
    <row r="12" spans="1:18">
      <c r="B12" s="22" t="s">
        <v>436</v>
      </c>
    </row>
    <row r="15" spans="1:18" s="24" customFormat="1" ht="12.75" customHeight="1">
      <c r="B15" s="502" t="s">
        <v>427</v>
      </c>
      <c r="C15" s="502"/>
      <c r="D15" s="502"/>
      <c r="E15" s="502"/>
      <c r="F15" s="502"/>
      <c r="G15" s="502"/>
      <c r="H15" s="502"/>
      <c r="I15" s="502"/>
      <c r="J15" s="502"/>
      <c r="K15" s="502"/>
      <c r="L15" s="502"/>
    </row>
    <row r="16" spans="1:18" s="24" customFormat="1" ht="12.75">
      <c r="B16" s="502"/>
      <c r="C16" s="502"/>
      <c r="D16" s="502"/>
      <c r="E16" s="502"/>
      <c r="F16" s="502"/>
      <c r="G16" s="502"/>
      <c r="H16" s="502"/>
      <c r="I16" s="502"/>
      <c r="J16" s="502"/>
      <c r="K16" s="502"/>
      <c r="L16" s="502"/>
    </row>
    <row r="17" spans="2:12" ht="15.75">
      <c r="B17" s="23" t="s">
        <v>1</v>
      </c>
      <c r="C17" s="33"/>
    </row>
    <row r="18" spans="2:12" ht="15" customHeight="1">
      <c r="B18" s="561" t="s">
        <v>421</v>
      </c>
      <c r="C18" s="562"/>
      <c r="D18" s="562"/>
      <c r="E18" s="562"/>
      <c r="F18" s="562"/>
      <c r="G18" s="562"/>
      <c r="H18" s="562"/>
      <c r="I18" s="562"/>
      <c r="J18" s="562"/>
      <c r="K18" s="562"/>
      <c r="L18" s="563"/>
    </row>
    <row r="19" spans="2:12">
      <c r="B19" s="564"/>
      <c r="C19" s="565"/>
      <c r="D19" s="565"/>
      <c r="E19" s="565"/>
      <c r="F19" s="565"/>
      <c r="G19" s="565"/>
      <c r="H19" s="565"/>
      <c r="I19" s="565"/>
      <c r="J19" s="565"/>
      <c r="K19" s="565"/>
      <c r="L19" s="566"/>
    </row>
    <row r="20" spans="2:12">
      <c r="B20" s="564"/>
      <c r="C20" s="565"/>
      <c r="D20" s="565"/>
      <c r="E20" s="565"/>
      <c r="F20" s="565"/>
      <c r="G20" s="565"/>
      <c r="H20" s="565"/>
      <c r="I20" s="565"/>
      <c r="J20" s="565"/>
      <c r="K20" s="565"/>
      <c r="L20" s="566"/>
    </row>
    <row r="21" spans="2:12">
      <c r="B21" s="564"/>
      <c r="C21" s="565"/>
      <c r="D21" s="565"/>
      <c r="E21" s="565"/>
      <c r="F21" s="565"/>
      <c r="G21" s="565"/>
      <c r="H21" s="565"/>
      <c r="I21" s="565"/>
      <c r="J21" s="565"/>
      <c r="K21" s="565"/>
      <c r="L21" s="566"/>
    </row>
    <row r="22" spans="2:12">
      <c r="B22" s="564"/>
      <c r="C22" s="565"/>
      <c r="D22" s="565"/>
      <c r="E22" s="565"/>
      <c r="F22" s="565"/>
      <c r="G22" s="565"/>
      <c r="H22" s="565"/>
      <c r="I22" s="565"/>
      <c r="J22" s="565"/>
      <c r="K22" s="565"/>
      <c r="L22" s="566"/>
    </row>
    <row r="23" spans="2:12">
      <c r="B23" s="564"/>
      <c r="C23" s="565"/>
      <c r="D23" s="565"/>
      <c r="E23" s="565"/>
      <c r="F23" s="565"/>
      <c r="G23" s="565"/>
      <c r="H23" s="565"/>
      <c r="I23" s="565"/>
      <c r="J23" s="565"/>
      <c r="K23" s="565"/>
      <c r="L23" s="566"/>
    </row>
    <row r="24" spans="2:12">
      <c r="B24" s="564"/>
      <c r="C24" s="565"/>
      <c r="D24" s="565"/>
      <c r="E24" s="565"/>
      <c r="F24" s="565"/>
      <c r="G24" s="565"/>
      <c r="H24" s="565"/>
      <c r="I24" s="565"/>
      <c r="J24" s="565"/>
      <c r="K24" s="565"/>
      <c r="L24" s="566"/>
    </row>
    <row r="25" spans="2:12">
      <c r="B25" s="564"/>
      <c r="C25" s="565"/>
      <c r="D25" s="565"/>
      <c r="E25" s="565"/>
      <c r="F25" s="565"/>
      <c r="G25" s="565"/>
      <c r="H25" s="565"/>
      <c r="I25" s="565"/>
      <c r="J25" s="565"/>
      <c r="K25" s="565"/>
      <c r="L25" s="566"/>
    </row>
    <row r="26" spans="2:12">
      <c r="B26" s="567"/>
      <c r="C26" s="568"/>
      <c r="D26" s="568"/>
      <c r="E26" s="568"/>
      <c r="F26" s="568"/>
      <c r="G26" s="568"/>
      <c r="H26" s="568"/>
      <c r="I26" s="568"/>
      <c r="J26" s="568"/>
      <c r="K26" s="568"/>
      <c r="L26" s="569"/>
    </row>
  </sheetData>
  <mergeCells count="3">
    <mergeCell ref="B15:L16"/>
    <mergeCell ref="G3:L3"/>
    <mergeCell ref="B18:L26"/>
  </mergeCells>
  <hyperlinks>
    <hyperlink ref="A1" location="Indice!A1" display="Indice!A1" xr:uid="{00000000-0004-0000-1300-000000000000}"/>
    <hyperlink ref="L1" location="Ficha_TBN!A1" display="ficha técnica" xr:uid="{00000000-0004-0000-13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9.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+TBN!B1</f>
        <v>Tasa bruta de natalidad</v>
      </c>
      <c r="D4" s="2"/>
      <c r="E4" s="2"/>
      <c r="F4" s="2"/>
      <c r="G4" s="2"/>
      <c r="H4" s="2"/>
      <c r="I4" s="2"/>
      <c r="J4" s="2"/>
      <c r="K4" s="2"/>
      <c r="L4" s="2"/>
      <c r="M4" s="2"/>
      <c r="N4" s="2"/>
      <c r="O4" s="2"/>
      <c r="P4" s="2"/>
      <c r="Q4" s="2"/>
      <c r="R4" s="2"/>
      <c r="S4" s="2"/>
      <c r="T4" s="2"/>
      <c r="U4" s="2"/>
      <c r="V4" s="2"/>
      <c r="W4" s="2"/>
      <c r="X4" s="2"/>
      <c r="Y4" s="2"/>
      <c r="Z4" s="2"/>
      <c r="AA4" s="2"/>
      <c r="AB4" s="2"/>
      <c r="AC4" s="2"/>
      <c r="AD4" s="2"/>
    </row>
    <row r="5" spans="2:30" ht="50.25" customHeight="1">
      <c r="B5" s="11" t="s">
        <v>4</v>
      </c>
      <c r="C5" s="50" t="s">
        <v>285</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173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174</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BN!A1" display="TBN!A1" xr:uid="{00000000-0004-0000-1400-000000000000}"/>
    <hyperlink ref="C17" r:id="rId1" xr:uid="{00000000-0004-0000-14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tint="0.79998168889431442"/>
  </sheetPr>
  <dimension ref="A1:R26"/>
  <sheetViews>
    <sheetView workbookViewId="0">
      <selection activeCell="B15" sqref="B15:M16"/>
    </sheetView>
  </sheetViews>
  <sheetFormatPr defaultColWidth="11.42578125" defaultRowHeight="15"/>
  <cols>
    <col min="1" max="1" width="5" style="2" customWidth="1"/>
    <col min="2" max="2" width="11.42578125" style="2"/>
    <col min="3" max="3" width="18.140625" style="2" customWidth="1"/>
    <col min="4" max="4" width="8.85546875" style="2" customWidth="1"/>
    <col min="5" max="5" width="9" style="2" customWidth="1"/>
    <col min="6" max="6" width="11.42578125" style="2"/>
    <col min="7" max="7" width="12.42578125" style="2" customWidth="1"/>
    <col min="8" max="8" width="11" style="2" customWidth="1"/>
    <col min="9" max="9" width="16.28515625" style="2" customWidth="1"/>
    <col min="10" max="10" width="8.85546875" style="2" customWidth="1"/>
    <col min="11" max="11" width="13.42578125" style="2" customWidth="1"/>
    <col min="12" max="12" width="13.28515625" style="2" customWidth="1"/>
    <col min="13" max="13" width="8.85546875" style="2" customWidth="1"/>
    <col min="14" max="16384" width="11.42578125" style="2"/>
  </cols>
  <sheetData>
    <row r="1" spans="1:18" s="18" customFormat="1" ht="18.75">
      <c r="A1" s="65">
        <v>10</v>
      </c>
      <c r="B1" s="18" t="str">
        <f>+Indice!B13</f>
        <v>Tasa bruta de mortalidad</v>
      </c>
      <c r="L1" s="64" t="s">
        <v>19</v>
      </c>
    </row>
    <row r="2" spans="1:18" s="18" customFormat="1" ht="18.75">
      <c r="A2" s="17"/>
    </row>
    <row r="3" spans="1:18">
      <c r="B3" s="42"/>
      <c r="C3" s="55"/>
      <c r="F3" s="489" t="s">
        <v>0</v>
      </c>
      <c r="G3" s="491" t="s">
        <v>175</v>
      </c>
      <c r="H3" s="491"/>
      <c r="I3" s="491"/>
      <c r="J3" s="491"/>
      <c r="K3" s="491"/>
      <c r="L3" s="492"/>
    </row>
    <row r="4" spans="1:18" ht="25.5" customHeight="1">
      <c r="B4" s="1" t="s">
        <v>0</v>
      </c>
      <c r="C4" s="69" t="s">
        <v>32</v>
      </c>
      <c r="F4" s="490"/>
      <c r="G4" s="70" t="s">
        <v>23</v>
      </c>
      <c r="H4" s="70" t="s">
        <v>24</v>
      </c>
      <c r="I4" s="70" t="s">
        <v>25</v>
      </c>
      <c r="J4" s="70" t="s">
        <v>26</v>
      </c>
      <c r="K4" s="70" t="s">
        <v>28</v>
      </c>
      <c r="L4" s="71" t="s">
        <v>27</v>
      </c>
      <c r="M4" s="72"/>
    </row>
    <row r="5" spans="1:18">
      <c r="B5" s="19">
        <v>2010</v>
      </c>
      <c r="C5" s="182">
        <v>4.2076413784706919</v>
      </c>
      <c r="F5" s="20">
        <v>2010</v>
      </c>
      <c r="G5" s="186">
        <v>4.399444658533624</v>
      </c>
      <c r="H5" s="186">
        <v>5.0524667838854773</v>
      </c>
      <c r="I5" s="186">
        <v>4.4350991959192418</v>
      </c>
      <c r="J5" s="186">
        <v>4.10351887618683</v>
      </c>
      <c r="K5" s="186">
        <v>3.7210974651716602</v>
      </c>
      <c r="L5" s="183">
        <v>2.3227433123989019</v>
      </c>
      <c r="M5" s="26"/>
      <c r="N5" s="26"/>
      <c r="O5" s="26"/>
      <c r="P5" s="26"/>
      <c r="Q5" s="26"/>
      <c r="R5" s="26"/>
    </row>
    <row r="6" spans="1:18">
      <c r="B6" s="20">
        <v>2011</v>
      </c>
      <c r="C6" s="183">
        <v>4.094163361930705</v>
      </c>
      <c r="F6" s="20">
        <v>2011</v>
      </c>
      <c r="G6" s="186">
        <v>4.3167194602013286</v>
      </c>
      <c r="H6" s="186">
        <v>4.2981949332072764</v>
      </c>
      <c r="I6" s="186">
        <v>4.147758144375655</v>
      </c>
      <c r="J6" s="186">
        <v>3.8268866119393108</v>
      </c>
      <c r="K6" s="186">
        <v>3.6582045872184032</v>
      </c>
      <c r="L6" s="183">
        <v>2.8217133804464565</v>
      </c>
      <c r="M6" s="211"/>
      <c r="N6" s="211"/>
      <c r="O6" s="211"/>
      <c r="P6" s="211"/>
      <c r="Q6" s="211"/>
      <c r="R6" s="211"/>
    </row>
    <row r="7" spans="1:18">
      <c r="B7" s="20">
        <v>2012</v>
      </c>
      <c r="C7" s="183">
        <v>4.1268570050495965</v>
      </c>
      <c r="F7" s="20">
        <v>2012</v>
      </c>
      <c r="G7" s="186">
        <v>4.2835821459993593</v>
      </c>
      <c r="H7" s="186">
        <v>4.4978328884296328</v>
      </c>
      <c r="I7" s="186">
        <v>4.2212649510964768</v>
      </c>
      <c r="J7" s="186">
        <v>3.9871679976253942</v>
      </c>
      <c r="K7" s="186">
        <v>3.780228636671096</v>
      </c>
      <c r="L7" s="183">
        <v>2.9762562120375482</v>
      </c>
    </row>
    <row r="8" spans="1:18">
      <c r="B8" s="20">
        <v>2013</v>
      </c>
      <c r="C8" s="183">
        <v>4.1683251420913852</v>
      </c>
      <c r="F8" s="20">
        <v>2013</v>
      </c>
      <c r="G8" s="186">
        <v>4.3772517478762802</v>
      </c>
      <c r="H8" s="186">
        <v>4.455688768163002</v>
      </c>
      <c r="I8" s="186">
        <v>4.2067707217621901</v>
      </c>
      <c r="J8" s="186">
        <v>3.9600765407217016</v>
      </c>
      <c r="K8" s="186">
        <v>3.6636538557116789</v>
      </c>
      <c r="L8" s="183">
        <v>2.9777923226509655</v>
      </c>
    </row>
    <row r="9" spans="1:18">
      <c r="B9" s="20">
        <v>2014</v>
      </c>
      <c r="C9" s="183">
        <v>4.3074559842316944</v>
      </c>
      <c r="F9" s="20">
        <v>2014</v>
      </c>
      <c r="G9" s="186">
        <v>4.499365008970508</v>
      </c>
      <c r="H9" s="186">
        <v>4.6655866440287994</v>
      </c>
      <c r="I9" s="186">
        <v>4.7163988352419199</v>
      </c>
      <c r="J9" s="186">
        <v>4.0634082644163945</v>
      </c>
      <c r="K9" s="186">
        <v>3.6159522357937228</v>
      </c>
      <c r="L9" s="183">
        <v>3.168080593849417</v>
      </c>
    </row>
    <row r="10" spans="1:18">
      <c r="B10" s="20">
        <v>2015</v>
      </c>
      <c r="C10" s="183">
        <v>4.3536861989306379</v>
      </c>
      <c r="F10" s="20">
        <v>2015</v>
      </c>
      <c r="G10" s="186">
        <v>4.5494928875341971</v>
      </c>
      <c r="H10" s="186">
        <v>4.866745818537952</v>
      </c>
      <c r="I10" s="186">
        <v>4.5134152699122314</v>
      </c>
      <c r="J10" s="186">
        <v>4.0943055985239321</v>
      </c>
      <c r="K10" s="186">
        <v>3.8014130738161529</v>
      </c>
      <c r="L10" s="183">
        <v>3.081676119740671</v>
      </c>
    </row>
    <row r="11" spans="1:18">
      <c r="B11" s="21">
        <v>2016</v>
      </c>
      <c r="C11" s="184">
        <v>4.6215298140918524</v>
      </c>
      <c r="F11" s="21">
        <v>2016</v>
      </c>
      <c r="G11" s="187">
        <v>4.8117351504205548</v>
      </c>
      <c r="H11" s="187">
        <v>5.1592056546617302</v>
      </c>
      <c r="I11" s="187">
        <v>4.7171468110963586</v>
      </c>
      <c r="J11" s="187">
        <v>4.3500773931655887</v>
      </c>
      <c r="K11" s="187">
        <v>4.0932728643570924</v>
      </c>
      <c r="L11" s="184">
        <v>3.4090010887385676</v>
      </c>
    </row>
    <row r="12" spans="1:18">
      <c r="B12" s="22" t="s">
        <v>176</v>
      </c>
    </row>
    <row r="15" spans="1:18" s="24" customFormat="1" ht="12.75" customHeight="1">
      <c r="B15" s="502" t="s">
        <v>427</v>
      </c>
      <c r="C15" s="502"/>
      <c r="D15" s="502"/>
      <c r="E15" s="502"/>
      <c r="F15" s="502"/>
      <c r="G15" s="502"/>
      <c r="H15" s="502"/>
      <c r="I15" s="502"/>
      <c r="J15" s="502"/>
      <c r="K15" s="502"/>
      <c r="L15" s="502"/>
      <c r="M15" s="502"/>
    </row>
    <row r="16" spans="1:18" s="24" customFormat="1" ht="12.75">
      <c r="B16" s="502"/>
      <c r="C16" s="502"/>
      <c r="D16" s="502"/>
      <c r="E16" s="502"/>
      <c r="F16" s="502"/>
      <c r="G16" s="502"/>
      <c r="H16" s="502"/>
      <c r="I16" s="502"/>
      <c r="J16" s="502"/>
      <c r="K16" s="502"/>
      <c r="L16" s="502"/>
      <c r="M16" s="502"/>
    </row>
    <row r="17" spans="2:13" ht="15.75">
      <c r="B17" s="23" t="s">
        <v>1</v>
      </c>
      <c r="C17" s="33"/>
    </row>
    <row r="18" spans="2:13" ht="15" customHeight="1">
      <c r="B18" s="517" t="s">
        <v>422</v>
      </c>
      <c r="C18" s="494"/>
      <c r="D18" s="494"/>
      <c r="E18" s="494"/>
      <c r="F18" s="494"/>
      <c r="G18" s="494"/>
      <c r="H18" s="494"/>
      <c r="I18" s="494"/>
      <c r="J18" s="494"/>
      <c r="K18" s="494"/>
      <c r="L18" s="494"/>
      <c r="M18" s="495"/>
    </row>
    <row r="19" spans="2:13">
      <c r="B19" s="496"/>
      <c r="C19" s="497"/>
      <c r="D19" s="497"/>
      <c r="E19" s="497"/>
      <c r="F19" s="497"/>
      <c r="G19" s="497"/>
      <c r="H19" s="497"/>
      <c r="I19" s="497"/>
      <c r="J19" s="497"/>
      <c r="K19" s="497"/>
      <c r="L19" s="497"/>
      <c r="M19" s="498"/>
    </row>
    <row r="20" spans="2:13">
      <c r="B20" s="496"/>
      <c r="C20" s="497"/>
      <c r="D20" s="497"/>
      <c r="E20" s="497"/>
      <c r="F20" s="497"/>
      <c r="G20" s="497"/>
      <c r="H20" s="497"/>
      <c r="I20" s="497"/>
      <c r="J20" s="497"/>
      <c r="K20" s="497"/>
      <c r="L20" s="497"/>
      <c r="M20" s="498"/>
    </row>
    <row r="21" spans="2:13">
      <c r="B21" s="496"/>
      <c r="C21" s="497"/>
      <c r="D21" s="497"/>
      <c r="E21" s="497"/>
      <c r="F21" s="497"/>
      <c r="G21" s="497"/>
      <c r="H21" s="497"/>
      <c r="I21" s="497"/>
      <c r="J21" s="497"/>
      <c r="K21" s="497"/>
      <c r="L21" s="497"/>
      <c r="M21" s="498"/>
    </row>
    <row r="22" spans="2:13">
      <c r="B22" s="496"/>
      <c r="C22" s="497"/>
      <c r="D22" s="497"/>
      <c r="E22" s="497"/>
      <c r="F22" s="497"/>
      <c r="G22" s="497"/>
      <c r="H22" s="497"/>
      <c r="I22" s="497"/>
      <c r="J22" s="497"/>
      <c r="K22" s="497"/>
      <c r="L22" s="497"/>
      <c r="M22" s="498"/>
    </row>
    <row r="23" spans="2:13">
      <c r="B23" s="496"/>
      <c r="C23" s="497"/>
      <c r="D23" s="497"/>
      <c r="E23" s="497"/>
      <c r="F23" s="497"/>
      <c r="G23" s="497"/>
      <c r="H23" s="497"/>
      <c r="I23" s="497"/>
      <c r="J23" s="497"/>
      <c r="K23" s="497"/>
      <c r="L23" s="497"/>
      <c r="M23" s="498"/>
    </row>
    <row r="24" spans="2:13">
      <c r="B24" s="496"/>
      <c r="C24" s="497"/>
      <c r="D24" s="497"/>
      <c r="E24" s="497"/>
      <c r="F24" s="497"/>
      <c r="G24" s="497"/>
      <c r="H24" s="497"/>
      <c r="I24" s="497"/>
      <c r="J24" s="497"/>
      <c r="K24" s="497"/>
      <c r="L24" s="497"/>
      <c r="M24" s="498"/>
    </row>
    <row r="25" spans="2:13">
      <c r="B25" s="496"/>
      <c r="C25" s="497"/>
      <c r="D25" s="497"/>
      <c r="E25" s="497"/>
      <c r="F25" s="497"/>
      <c r="G25" s="497"/>
      <c r="H25" s="497"/>
      <c r="I25" s="497"/>
      <c r="J25" s="497"/>
      <c r="K25" s="497"/>
      <c r="L25" s="497"/>
      <c r="M25" s="498"/>
    </row>
    <row r="26" spans="2:13">
      <c r="B26" s="499"/>
      <c r="C26" s="500"/>
      <c r="D26" s="500"/>
      <c r="E26" s="500"/>
      <c r="F26" s="500"/>
      <c r="G26" s="500"/>
      <c r="H26" s="500"/>
      <c r="I26" s="500"/>
      <c r="J26" s="500"/>
      <c r="K26" s="500"/>
      <c r="L26" s="500"/>
      <c r="M26" s="501"/>
    </row>
  </sheetData>
  <mergeCells count="4">
    <mergeCell ref="F3:F4"/>
    <mergeCell ref="G3:L3"/>
    <mergeCell ref="B15:M16"/>
    <mergeCell ref="B18:M26"/>
  </mergeCells>
  <hyperlinks>
    <hyperlink ref="A1" location="Indice!A1" display="Indice!A1" xr:uid="{00000000-0004-0000-1500-000000000000}"/>
    <hyperlink ref="L1" location="Ficha_TBM!A1" display="ficha técnica" xr:uid="{00000000-0004-0000-15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4" tint="0.59999389629810485"/>
  </sheetPr>
  <dimension ref="A1:AD46"/>
  <sheetViews>
    <sheetView workbookViewId="0">
      <selection activeCell="D4" sqref="D4"/>
    </sheetView>
  </sheetViews>
  <sheetFormatPr defaultColWidth="11.42578125" defaultRowHeight="15"/>
  <cols>
    <col min="1" max="1" width="4.42578125" style="2" customWidth="1"/>
    <col min="2" max="2" width="37.855468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+TBM!B1</f>
        <v>Tasa bruta de mortalidad</v>
      </c>
      <c r="D4" s="2"/>
      <c r="E4" s="2"/>
      <c r="F4" s="2"/>
      <c r="G4" s="2"/>
      <c r="H4" s="2"/>
      <c r="I4" s="2"/>
      <c r="J4" s="2"/>
      <c r="K4" s="2"/>
      <c r="L4" s="2"/>
      <c r="M4" s="2"/>
      <c r="N4" s="2"/>
      <c r="O4" s="2"/>
      <c r="P4" s="2"/>
      <c r="Q4" s="2"/>
      <c r="R4" s="2"/>
      <c r="S4" s="2"/>
      <c r="T4" s="2"/>
      <c r="U4" s="2"/>
      <c r="V4" s="2"/>
      <c r="W4" s="2"/>
      <c r="X4" s="2"/>
      <c r="Y4" s="2"/>
      <c r="Z4" s="2"/>
      <c r="AA4" s="2"/>
      <c r="AB4" s="2"/>
      <c r="AC4" s="2"/>
      <c r="AD4" s="2"/>
    </row>
    <row r="5" spans="2:30" ht="63" customHeight="1">
      <c r="B5" s="11" t="s">
        <v>4</v>
      </c>
      <c r="C5" s="50" t="s">
        <v>177</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178</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174</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BM!A1" display="TBM!A1" xr:uid="{00000000-0004-0000-1600-000000000000}"/>
    <hyperlink ref="C17" r:id="rId1" xr:uid="{00000000-0004-0000-16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4" tint="0.79998168889431442"/>
  </sheetPr>
  <dimension ref="A1:S26"/>
  <sheetViews>
    <sheetView workbookViewId="0">
      <selection activeCell="B15" sqref="B15:M16"/>
    </sheetView>
  </sheetViews>
  <sheetFormatPr defaultColWidth="11.42578125" defaultRowHeight="15"/>
  <cols>
    <col min="1" max="1" width="5" style="2" customWidth="1"/>
    <col min="2" max="2" width="11.42578125" style="2"/>
    <col min="3" max="3" width="18.140625" style="2" customWidth="1"/>
    <col min="4" max="4" width="8.85546875" style="2" customWidth="1"/>
    <col min="5" max="5" width="9" style="2" customWidth="1"/>
    <col min="6" max="6" width="11.42578125" style="2"/>
    <col min="7" max="7" width="14.140625" style="2" customWidth="1"/>
    <col min="8" max="8" width="11" style="2" customWidth="1"/>
    <col min="9" max="9" width="16.28515625" style="2" customWidth="1"/>
    <col min="10" max="10" width="8.85546875" style="2" customWidth="1"/>
    <col min="11" max="11" width="13.42578125" style="2" customWidth="1"/>
    <col min="12" max="12" width="13.28515625" style="2" customWidth="1"/>
    <col min="13" max="13" width="8.85546875" style="2" customWidth="1"/>
    <col min="14" max="16384" width="11.42578125" style="2"/>
  </cols>
  <sheetData>
    <row r="1" spans="1:19" s="18" customFormat="1" ht="18.75">
      <c r="A1" s="65">
        <v>11</v>
      </c>
      <c r="B1" s="18" t="str">
        <f>+Indice!B14</f>
        <v>Tasa global de fecundidad</v>
      </c>
      <c r="L1" s="64" t="s">
        <v>19</v>
      </c>
    </row>
    <row r="2" spans="1:19" s="18" customFormat="1" ht="18.75">
      <c r="A2" s="17"/>
    </row>
    <row r="3" spans="1:19">
      <c r="B3" s="42"/>
      <c r="C3" s="55"/>
      <c r="F3" s="489" t="s">
        <v>0</v>
      </c>
      <c r="G3" s="491" t="s">
        <v>175</v>
      </c>
      <c r="H3" s="491"/>
      <c r="I3" s="491"/>
      <c r="J3" s="491"/>
      <c r="K3" s="491"/>
      <c r="L3" s="492"/>
    </row>
    <row r="4" spans="1:19" ht="25.5" customHeight="1">
      <c r="B4" s="1" t="s">
        <v>0</v>
      </c>
      <c r="C4" s="69" t="s">
        <v>32</v>
      </c>
      <c r="F4" s="490"/>
      <c r="G4" s="70" t="s">
        <v>23</v>
      </c>
      <c r="H4" s="70" t="s">
        <v>24</v>
      </c>
      <c r="I4" s="70" t="s">
        <v>25</v>
      </c>
      <c r="J4" s="70" t="s">
        <v>26</v>
      </c>
      <c r="K4" s="70" t="s">
        <v>28</v>
      </c>
      <c r="L4" s="71" t="s">
        <v>27</v>
      </c>
      <c r="M4" s="72"/>
    </row>
    <row r="5" spans="1:19">
      <c r="B5" s="19">
        <v>2010</v>
      </c>
      <c r="C5" s="34">
        <v>1.81</v>
      </c>
      <c r="D5" s="214">
        <f>+(C11-C5)/C5*100</f>
        <v>-5.7201978443103609</v>
      </c>
      <c r="F5" s="20">
        <v>2010</v>
      </c>
      <c r="G5" s="43">
        <v>1.5301372489920708</v>
      </c>
      <c r="H5" s="43">
        <v>2.0805964912448998</v>
      </c>
      <c r="I5" s="43">
        <v>1.6585029415116159</v>
      </c>
      <c r="J5" s="43">
        <v>1.9469880959842387</v>
      </c>
      <c r="K5" s="43">
        <v>2.2818700195687462</v>
      </c>
      <c r="L5" s="394">
        <v>1.77208916757214</v>
      </c>
      <c r="N5" s="198">
        <f>+(G11-G5)/G5*100</f>
        <v>-4.9513484948528559</v>
      </c>
      <c r="O5" s="198">
        <f t="shared" ref="O5:S5" si="0">+(H11-H5)/H5*100</f>
        <v>-16.419488122267779</v>
      </c>
      <c r="P5" s="198">
        <f t="shared" si="0"/>
        <v>-3.1974103238083291</v>
      </c>
      <c r="Q5" s="198">
        <f t="shared" si="0"/>
        <v>-9.3532220423172046</v>
      </c>
      <c r="R5" s="198">
        <f t="shared" si="0"/>
        <v>-8.346829639770462</v>
      </c>
      <c r="S5" s="198">
        <f t="shared" si="0"/>
        <v>11.353591128479399</v>
      </c>
    </row>
    <row r="6" spans="1:19">
      <c r="B6" s="20">
        <v>2011</v>
      </c>
      <c r="C6" s="35">
        <v>1.8585685275183164</v>
      </c>
      <c r="F6" s="20">
        <v>2011</v>
      </c>
      <c r="G6" s="43">
        <v>1.5449515845892916</v>
      </c>
      <c r="H6" s="43">
        <v>2.1393379823145073</v>
      </c>
      <c r="I6" s="43">
        <v>1.7683047335670965</v>
      </c>
      <c r="J6" s="43">
        <v>2.0653625476719202</v>
      </c>
      <c r="K6" s="43">
        <v>2.3679676219982233</v>
      </c>
      <c r="L6" s="394">
        <v>1.7717368161068803</v>
      </c>
    </row>
    <row r="7" spans="1:19">
      <c r="B7" s="20">
        <v>2012</v>
      </c>
      <c r="C7" s="35">
        <v>1.8402488616915296</v>
      </c>
      <c r="F7" s="20">
        <v>2012</v>
      </c>
      <c r="G7" s="43">
        <v>1.5150106103367802</v>
      </c>
      <c r="H7" s="43">
        <v>2.1161249634934371</v>
      </c>
      <c r="I7" s="43">
        <v>1.664431264388089</v>
      </c>
      <c r="J7" s="43">
        <v>2.0239765181782299</v>
      </c>
      <c r="K7" s="43">
        <v>2.4423448161142156</v>
      </c>
      <c r="L7" s="394">
        <v>1.777951191030092</v>
      </c>
    </row>
    <row r="8" spans="1:19">
      <c r="B8" s="20">
        <v>2013</v>
      </c>
      <c r="C8" s="35">
        <v>1.7561164119169996</v>
      </c>
      <c r="F8" s="20">
        <v>2013</v>
      </c>
      <c r="G8" s="43">
        <v>1.4652543535636857</v>
      </c>
      <c r="H8" s="43">
        <v>2.0139974287542746</v>
      </c>
      <c r="I8" s="43">
        <v>1.6284490162679526</v>
      </c>
      <c r="J8" s="43">
        <v>1.8174744699748211</v>
      </c>
      <c r="K8" s="43">
        <v>2.3253197550186164</v>
      </c>
      <c r="L8" s="394">
        <v>1.6764183268166977</v>
      </c>
    </row>
    <row r="9" spans="1:19">
      <c r="B9" s="20">
        <v>2014</v>
      </c>
      <c r="C9" s="35">
        <v>1.7740311411736565</v>
      </c>
      <c r="F9" s="20">
        <v>2014</v>
      </c>
      <c r="G9" s="43">
        <v>1.4808707495774776</v>
      </c>
      <c r="H9" s="43">
        <v>1.8278696856604215</v>
      </c>
      <c r="I9" s="43">
        <v>1.6434139075317289</v>
      </c>
      <c r="J9" s="43">
        <v>1.9232836077945543</v>
      </c>
      <c r="K9" s="43">
        <v>2.1766554291022659</v>
      </c>
      <c r="L9" s="394">
        <v>2.0801426054205274</v>
      </c>
    </row>
    <row r="10" spans="1:19">
      <c r="B10" s="20">
        <v>2015</v>
      </c>
      <c r="C10" s="35">
        <v>1.7632568221120024</v>
      </c>
      <c r="F10" s="20">
        <v>2015</v>
      </c>
      <c r="G10" s="43">
        <v>1.4926103879691031</v>
      </c>
      <c r="H10" s="43">
        <v>1.7751391904047107</v>
      </c>
      <c r="I10" s="43">
        <v>1.629674812562921</v>
      </c>
      <c r="J10" s="43">
        <v>1.8362814616909462</v>
      </c>
      <c r="K10" s="43">
        <v>2.1974601574532873</v>
      </c>
      <c r="L10" s="394">
        <v>2.0366246243724895</v>
      </c>
    </row>
    <row r="11" spans="1:19">
      <c r="B11" s="21">
        <v>2016</v>
      </c>
      <c r="C11" s="36">
        <v>1.7064644190179825</v>
      </c>
      <c r="F11" s="21">
        <v>2016</v>
      </c>
      <c r="G11" s="47">
        <v>1.454374821344919</v>
      </c>
      <c r="H11" s="47">
        <v>1.7389731974926232</v>
      </c>
      <c r="I11" s="47">
        <v>1.6054737972390587</v>
      </c>
      <c r="J11" s="47">
        <v>1.7648819762293488</v>
      </c>
      <c r="K11" s="47">
        <v>2.0914062164343461</v>
      </c>
      <c r="L11" s="395">
        <v>1.9732849260903549</v>
      </c>
    </row>
    <row r="12" spans="1:19">
      <c r="B12" s="22" t="s">
        <v>176</v>
      </c>
    </row>
    <row r="15" spans="1:19" s="24" customFormat="1" ht="12.75" customHeight="1">
      <c r="B15" s="502" t="s">
        <v>427</v>
      </c>
      <c r="C15" s="502"/>
      <c r="D15" s="502"/>
      <c r="E15" s="502"/>
      <c r="F15" s="502"/>
      <c r="G15" s="502"/>
      <c r="H15" s="502"/>
      <c r="I15" s="502"/>
      <c r="J15" s="502"/>
      <c r="K15" s="502"/>
      <c r="L15" s="502"/>
      <c r="M15" s="502"/>
    </row>
    <row r="16" spans="1:19" s="24" customFormat="1" ht="12.75">
      <c r="B16" s="502"/>
      <c r="C16" s="502"/>
      <c r="D16" s="502"/>
      <c r="E16" s="502"/>
      <c r="F16" s="502"/>
      <c r="G16" s="502"/>
      <c r="H16" s="502"/>
      <c r="I16" s="502"/>
      <c r="J16" s="502"/>
      <c r="K16" s="502"/>
      <c r="L16" s="502"/>
      <c r="M16" s="502"/>
    </row>
    <row r="17" spans="2:13" ht="15.75">
      <c r="B17" s="23" t="s">
        <v>1</v>
      </c>
      <c r="C17" s="33"/>
    </row>
    <row r="18" spans="2:13" ht="15" customHeight="1">
      <c r="B18" s="552" t="s">
        <v>437</v>
      </c>
      <c r="C18" s="553"/>
      <c r="D18" s="553"/>
      <c r="E18" s="553"/>
      <c r="F18" s="553"/>
      <c r="G18" s="553"/>
      <c r="H18" s="553"/>
      <c r="I18" s="553"/>
      <c r="J18" s="553"/>
      <c r="K18" s="553"/>
      <c r="L18" s="553"/>
      <c r="M18" s="554"/>
    </row>
    <row r="19" spans="2:13">
      <c r="B19" s="543"/>
      <c r="C19" s="555"/>
      <c r="D19" s="555"/>
      <c r="E19" s="555"/>
      <c r="F19" s="555"/>
      <c r="G19" s="555"/>
      <c r="H19" s="555"/>
      <c r="I19" s="555"/>
      <c r="J19" s="555"/>
      <c r="K19" s="555"/>
      <c r="L19" s="555"/>
      <c r="M19" s="556"/>
    </row>
    <row r="20" spans="2:13">
      <c r="B20" s="543"/>
      <c r="C20" s="555"/>
      <c r="D20" s="555"/>
      <c r="E20" s="555"/>
      <c r="F20" s="555"/>
      <c r="G20" s="555"/>
      <c r="H20" s="555"/>
      <c r="I20" s="555"/>
      <c r="J20" s="555"/>
      <c r="K20" s="555"/>
      <c r="L20" s="555"/>
      <c r="M20" s="556"/>
    </row>
    <row r="21" spans="2:13">
      <c r="B21" s="543"/>
      <c r="C21" s="555"/>
      <c r="D21" s="555"/>
      <c r="E21" s="555"/>
      <c r="F21" s="555"/>
      <c r="G21" s="555"/>
      <c r="H21" s="555"/>
      <c r="I21" s="555"/>
      <c r="J21" s="555"/>
      <c r="K21" s="555"/>
      <c r="L21" s="555"/>
      <c r="M21" s="556"/>
    </row>
    <row r="22" spans="2:13">
      <c r="B22" s="543"/>
      <c r="C22" s="555"/>
      <c r="D22" s="555"/>
      <c r="E22" s="555"/>
      <c r="F22" s="555"/>
      <c r="G22" s="555"/>
      <c r="H22" s="555"/>
      <c r="I22" s="555"/>
      <c r="J22" s="555"/>
      <c r="K22" s="555"/>
      <c r="L22" s="555"/>
      <c r="M22" s="556"/>
    </row>
    <row r="23" spans="2:13">
      <c r="B23" s="543"/>
      <c r="C23" s="555"/>
      <c r="D23" s="555"/>
      <c r="E23" s="555"/>
      <c r="F23" s="555"/>
      <c r="G23" s="555"/>
      <c r="H23" s="555"/>
      <c r="I23" s="555"/>
      <c r="J23" s="555"/>
      <c r="K23" s="555"/>
      <c r="L23" s="555"/>
      <c r="M23" s="556"/>
    </row>
    <row r="24" spans="2:13">
      <c r="B24" s="543"/>
      <c r="C24" s="555"/>
      <c r="D24" s="555"/>
      <c r="E24" s="555"/>
      <c r="F24" s="555"/>
      <c r="G24" s="555"/>
      <c r="H24" s="555"/>
      <c r="I24" s="555"/>
      <c r="J24" s="555"/>
      <c r="K24" s="555"/>
      <c r="L24" s="555"/>
      <c r="M24" s="556"/>
    </row>
    <row r="25" spans="2:13">
      <c r="B25" s="543"/>
      <c r="C25" s="555"/>
      <c r="D25" s="555"/>
      <c r="E25" s="555"/>
      <c r="F25" s="555"/>
      <c r="G25" s="555"/>
      <c r="H25" s="555"/>
      <c r="I25" s="555"/>
      <c r="J25" s="555"/>
      <c r="K25" s="555"/>
      <c r="L25" s="555"/>
      <c r="M25" s="556"/>
    </row>
    <row r="26" spans="2:13">
      <c r="B26" s="557"/>
      <c r="C26" s="558"/>
      <c r="D26" s="558"/>
      <c r="E26" s="558"/>
      <c r="F26" s="558"/>
      <c r="G26" s="558"/>
      <c r="H26" s="558"/>
      <c r="I26" s="558"/>
      <c r="J26" s="558"/>
      <c r="K26" s="558"/>
      <c r="L26" s="558"/>
      <c r="M26" s="559"/>
    </row>
  </sheetData>
  <mergeCells count="4">
    <mergeCell ref="F3:F4"/>
    <mergeCell ref="G3:L3"/>
    <mergeCell ref="B15:M16"/>
    <mergeCell ref="B18:M26"/>
  </mergeCells>
  <hyperlinks>
    <hyperlink ref="A1" location="Indice!A1" display="Indice!A1" xr:uid="{00000000-0004-0000-1700-000000000000}"/>
    <hyperlink ref="L1" location="Ficha_TGF!A1" display="ficha técnica" xr:uid="{00000000-0004-0000-17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4" tint="0.59999389629810485"/>
  </sheetPr>
  <dimension ref="A1:AD46"/>
  <sheetViews>
    <sheetView workbookViewId="0">
      <selection activeCell="C4" sqref="C4"/>
    </sheetView>
  </sheetViews>
  <sheetFormatPr defaultColWidth="11.42578125" defaultRowHeight="15"/>
  <cols>
    <col min="1" max="1" width="4.42578125" style="2" customWidth="1"/>
    <col min="2" max="2" width="40"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+TGF!B1</f>
        <v>Tasa global de fecundidad</v>
      </c>
      <c r="D4" s="2"/>
      <c r="E4" s="2"/>
      <c r="F4" s="2"/>
      <c r="G4" s="2"/>
      <c r="H4" s="2"/>
      <c r="I4" s="2"/>
      <c r="J4" s="2"/>
      <c r="K4" s="2"/>
      <c r="L4" s="2"/>
      <c r="M4" s="2"/>
      <c r="N4" s="2"/>
      <c r="O4" s="2"/>
      <c r="P4" s="2"/>
      <c r="Q4" s="2"/>
      <c r="R4" s="2"/>
      <c r="S4" s="2"/>
      <c r="T4" s="2"/>
      <c r="U4" s="2"/>
      <c r="V4" s="2"/>
      <c r="W4" s="2"/>
      <c r="X4" s="2"/>
      <c r="Y4" s="2"/>
      <c r="Z4" s="2"/>
      <c r="AA4" s="2"/>
      <c r="AB4" s="2"/>
      <c r="AC4" s="2"/>
      <c r="AD4" s="2"/>
    </row>
    <row r="5" spans="2:30" ht="70.5" customHeight="1">
      <c r="B5" s="11" t="s">
        <v>4</v>
      </c>
      <c r="C5" s="50" t="s">
        <v>286</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178</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174</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GF!A1" display="TGF!A1" xr:uid="{00000000-0004-0000-1800-000000000000}"/>
    <hyperlink ref="C17" r:id="rId1" xr:uid="{00000000-0004-0000-18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4" tint="0.79998168889431442"/>
  </sheetPr>
  <dimension ref="A1:O26"/>
  <sheetViews>
    <sheetView workbookViewId="0">
      <selection activeCell="B15" sqref="B15:L16"/>
    </sheetView>
  </sheetViews>
  <sheetFormatPr defaultColWidth="11.42578125" defaultRowHeight="15"/>
  <cols>
    <col min="1" max="1" width="5" style="2" customWidth="1"/>
    <col min="2" max="2" width="11.42578125" style="2"/>
    <col min="3" max="3" width="18.140625" style="2" customWidth="1"/>
    <col min="4" max="4" width="8.85546875" style="2" customWidth="1"/>
    <col min="5" max="5" width="11.42578125" style="2"/>
    <col min="6" max="6" width="14.140625" style="2" customWidth="1"/>
    <col min="7" max="7" width="11" style="2" customWidth="1"/>
    <col min="8" max="8" width="16.28515625" style="2" customWidth="1"/>
    <col min="9" max="9" width="8.85546875" style="2" customWidth="1"/>
    <col min="10" max="10" width="13.42578125" style="2" customWidth="1"/>
    <col min="11" max="11" width="13.28515625" style="2" customWidth="1"/>
    <col min="12" max="12" width="8.85546875" style="2" customWidth="1"/>
    <col min="13" max="13" width="11.42578125" style="2"/>
    <col min="14" max="14" width="14.42578125" style="2" customWidth="1"/>
    <col min="15" max="15" width="11.42578125" style="2" customWidth="1"/>
    <col min="16" max="16384" width="11.42578125" style="2"/>
  </cols>
  <sheetData>
    <row r="1" spans="1:15" s="18" customFormat="1" ht="18.75">
      <c r="A1" s="65">
        <v>12</v>
      </c>
      <c r="B1" s="18" t="str">
        <f>+Indice!B15</f>
        <v>Tasa de fecundidad adolescente</v>
      </c>
      <c r="K1" s="64" t="s">
        <v>19</v>
      </c>
    </row>
    <row r="2" spans="1:15" s="18" customFormat="1" ht="18.75">
      <c r="A2" s="17"/>
    </row>
    <row r="3" spans="1:15">
      <c r="B3" s="42"/>
      <c r="C3" s="55"/>
      <c r="E3" s="489" t="s">
        <v>0</v>
      </c>
      <c r="F3" s="491" t="s">
        <v>175</v>
      </c>
      <c r="G3" s="491"/>
      <c r="H3" s="491"/>
      <c r="I3" s="491"/>
      <c r="J3" s="491"/>
      <c r="K3" s="492"/>
      <c r="M3" s="489" t="s">
        <v>0</v>
      </c>
      <c r="N3" s="491" t="s">
        <v>181</v>
      </c>
      <c r="O3" s="492"/>
    </row>
    <row r="4" spans="1:15" ht="19.5" customHeight="1">
      <c r="B4" s="1" t="s">
        <v>0</v>
      </c>
      <c r="C4" s="69" t="s">
        <v>32</v>
      </c>
      <c r="E4" s="490"/>
      <c r="F4" s="207" t="s">
        <v>23</v>
      </c>
      <c r="G4" s="207" t="s">
        <v>24</v>
      </c>
      <c r="H4" s="207" t="s">
        <v>25</v>
      </c>
      <c r="I4" s="207" t="s">
        <v>26</v>
      </c>
      <c r="J4" s="207" t="s">
        <v>28</v>
      </c>
      <c r="K4" s="71" t="s">
        <v>27</v>
      </c>
      <c r="L4" s="72"/>
      <c r="M4" s="490"/>
      <c r="N4" s="44" t="s">
        <v>179</v>
      </c>
      <c r="O4" s="45" t="s">
        <v>180</v>
      </c>
    </row>
    <row r="5" spans="1:15">
      <c r="B5" s="19">
        <v>2010</v>
      </c>
      <c r="C5" s="34">
        <v>38.448820953099172</v>
      </c>
      <c r="E5" s="20">
        <v>2010</v>
      </c>
      <c r="F5" s="43">
        <v>28.777407054337463</v>
      </c>
      <c r="G5" s="43">
        <v>45.017365749398877</v>
      </c>
      <c r="H5" s="43">
        <v>36.375124108674072</v>
      </c>
      <c r="I5" s="43">
        <v>67.401346913786384</v>
      </c>
      <c r="J5" s="43">
        <v>93.13937298958183</v>
      </c>
      <c r="K5" s="35">
        <v>62.9233700254022</v>
      </c>
      <c r="M5" s="19">
        <v>2010</v>
      </c>
      <c r="N5" s="185">
        <v>2.1732713077291095</v>
      </c>
      <c r="O5" s="34">
        <v>62.758681421903894</v>
      </c>
    </row>
    <row r="6" spans="1:15">
      <c r="B6" s="20">
        <v>2011</v>
      </c>
      <c r="C6" s="35">
        <v>40.291678166262365</v>
      </c>
      <c r="E6" s="20">
        <v>2011</v>
      </c>
      <c r="F6" s="43">
        <v>29.388100964624719</v>
      </c>
      <c r="G6" s="43">
        <v>47.188688054425398</v>
      </c>
      <c r="H6" s="43">
        <v>43.196835528385854</v>
      </c>
      <c r="I6" s="43">
        <v>72.483969891274043</v>
      </c>
      <c r="J6" s="43">
        <v>98.062437822729635</v>
      </c>
      <c r="K6" s="35">
        <v>65.172270651722712</v>
      </c>
      <c r="M6" s="20">
        <v>2011</v>
      </c>
      <c r="N6" s="186">
        <v>2.4405468462199664</v>
      </c>
      <c r="O6" s="35">
        <v>65.426085427160231</v>
      </c>
    </row>
    <row r="7" spans="1:15">
      <c r="B7" s="20">
        <v>2012</v>
      </c>
      <c r="C7" s="35">
        <v>41.592310960690376</v>
      </c>
      <c r="E7" s="20">
        <v>2012</v>
      </c>
      <c r="F7" s="43">
        <v>30.158310545224463</v>
      </c>
      <c r="G7" s="43">
        <v>50.479640437378407</v>
      </c>
      <c r="H7" s="43">
        <v>39.556176987957244</v>
      </c>
      <c r="I7" s="43">
        <v>75.564057840544649</v>
      </c>
      <c r="J7" s="43">
        <v>101.30395895118393</v>
      </c>
      <c r="K7" s="35">
        <v>69.587496797335376</v>
      </c>
      <c r="M7" s="20">
        <v>2012</v>
      </c>
      <c r="N7" s="186">
        <v>2.7055654342402145</v>
      </c>
      <c r="O7" s="35">
        <v>67.140318409722781</v>
      </c>
    </row>
    <row r="8" spans="1:15">
      <c r="B8" s="20">
        <v>2013</v>
      </c>
      <c r="C8" s="35">
        <v>38.377479510630714</v>
      </c>
      <c r="E8" s="20">
        <v>2013</v>
      </c>
      <c r="F8" s="43">
        <v>27.761477200026473</v>
      </c>
      <c r="G8" s="43">
        <v>47.662632631614635</v>
      </c>
      <c r="H8" s="43">
        <v>38.353048225659691</v>
      </c>
      <c r="I8" s="43">
        <v>65.294050733704921</v>
      </c>
      <c r="J8" s="43">
        <v>92.813950217972163</v>
      </c>
      <c r="K8" s="35">
        <v>63.637746564575842</v>
      </c>
      <c r="M8" s="20">
        <v>2013</v>
      </c>
      <c r="N8" s="186">
        <v>2.5051461894193494</v>
      </c>
      <c r="O8" s="35">
        <v>61.589636065509055</v>
      </c>
    </row>
    <row r="9" spans="1:15">
      <c r="B9" s="20">
        <v>2014</v>
      </c>
      <c r="C9" s="35">
        <v>37.450671585036496</v>
      </c>
      <c r="E9" s="20">
        <v>2014</v>
      </c>
      <c r="F9" s="43">
        <v>26.664463607093257</v>
      </c>
      <c r="G9" s="43">
        <v>37.156869423063824</v>
      </c>
      <c r="H9" s="43">
        <v>37.401933953658087</v>
      </c>
      <c r="I9" s="43">
        <v>66.325650899476983</v>
      </c>
      <c r="J9" s="43">
        <v>88.907547345834502</v>
      </c>
      <c r="K9" s="35">
        <v>78.567128236002418</v>
      </c>
      <c r="M9" s="20">
        <v>2014</v>
      </c>
      <c r="N9" s="186">
        <v>2.7229350597015767</v>
      </c>
      <c r="O9" s="35">
        <v>59.74848416423292</v>
      </c>
    </row>
    <row r="10" spans="1:15">
      <c r="B10" s="20">
        <v>2015</v>
      </c>
      <c r="C10" s="35">
        <v>35.144118127826516</v>
      </c>
      <c r="E10" s="20">
        <v>2015</v>
      </c>
      <c r="F10" s="43">
        <v>25.249775406310402</v>
      </c>
      <c r="G10" s="43">
        <v>37.376756329657496</v>
      </c>
      <c r="H10" s="43">
        <v>33.366991004222513</v>
      </c>
      <c r="I10" s="43">
        <v>62.098128946301337</v>
      </c>
      <c r="J10" s="43">
        <v>83.306320907617504</v>
      </c>
      <c r="K10" s="35">
        <v>67.273897331815249</v>
      </c>
      <c r="M10" s="20">
        <v>2015</v>
      </c>
      <c r="N10" s="186">
        <v>2.364720851760453</v>
      </c>
      <c r="O10" s="35">
        <v>55.880238162948388</v>
      </c>
    </row>
    <row r="11" spans="1:15">
      <c r="B11" s="21">
        <v>2016</v>
      </c>
      <c r="C11" s="36">
        <v>33.446925509863533</v>
      </c>
      <c r="E11" s="21">
        <v>2016</v>
      </c>
      <c r="F11" s="47">
        <v>23.651809955794025</v>
      </c>
      <c r="G11" s="47">
        <v>35.819869370917843</v>
      </c>
      <c r="H11" s="47">
        <v>32.934682612695489</v>
      </c>
      <c r="I11" s="47">
        <v>57.837679460884857</v>
      </c>
      <c r="J11" s="47">
        <v>74.293929416129487</v>
      </c>
      <c r="K11" s="395">
        <v>71.548738248391885</v>
      </c>
      <c r="M11" s="21">
        <v>2016</v>
      </c>
      <c r="N11" s="187">
        <v>1.944164764688816</v>
      </c>
      <c r="O11" s="36">
        <v>53.178389997758352</v>
      </c>
    </row>
    <row r="12" spans="1:15">
      <c r="B12" s="22" t="s">
        <v>176</v>
      </c>
      <c r="F12" s="198">
        <f>+(F11-F7/F7*100)</f>
        <v>-76.348190044205978</v>
      </c>
      <c r="G12" s="198">
        <f t="shared" ref="G12:K12" si="0">+(G11-G7/G7*100)</f>
        <v>-64.180130629082157</v>
      </c>
      <c r="H12" s="198">
        <f t="shared" si="0"/>
        <v>-67.065317387304503</v>
      </c>
      <c r="I12" s="198">
        <f t="shared" si="0"/>
        <v>-42.162320539115143</v>
      </c>
      <c r="J12" s="198">
        <f t="shared" si="0"/>
        <v>-25.706070583870513</v>
      </c>
      <c r="K12" s="198">
        <f t="shared" si="0"/>
        <v>-28.451261751608115</v>
      </c>
    </row>
    <row r="15" spans="1:15" s="24" customFormat="1" ht="12.75" customHeight="1">
      <c r="B15" s="502" t="s">
        <v>427</v>
      </c>
      <c r="C15" s="502"/>
      <c r="D15" s="502"/>
      <c r="E15" s="502"/>
      <c r="F15" s="502"/>
      <c r="G15" s="502"/>
      <c r="H15" s="502"/>
      <c r="I15" s="502"/>
      <c r="J15" s="502"/>
      <c r="K15" s="502"/>
      <c r="L15" s="502"/>
    </row>
    <row r="16" spans="1:15" s="24" customFormat="1" ht="12.75">
      <c r="B16" s="502"/>
      <c r="C16" s="502"/>
      <c r="D16" s="502"/>
      <c r="E16" s="502"/>
      <c r="F16" s="502"/>
      <c r="G16" s="502"/>
      <c r="H16" s="502"/>
      <c r="I16" s="502"/>
      <c r="J16" s="502"/>
      <c r="K16" s="502"/>
      <c r="L16" s="502"/>
    </row>
    <row r="17" spans="2:12" ht="15.75">
      <c r="B17" s="23" t="s">
        <v>1</v>
      </c>
      <c r="C17" s="33"/>
    </row>
    <row r="18" spans="2:12" ht="15" customHeight="1">
      <c r="B18" s="517" t="s">
        <v>438</v>
      </c>
      <c r="C18" s="494"/>
      <c r="D18" s="494"/>
      <c r="E18" s="494"/>
      <c r="F18" s="494"/>
      <c r="G18" s="494"/>
      <c r="H18" s="494"/>
      <c r="I18" s="494"/>
      <c r="J18" s="494"/>
      <c r="K18" s="494"/>
      <c r="L18" s="495"/>
    </row>
    <row r="19" spans="2:12">
      <c r="B19" s="496"/>
      <c r="C19" s="497"/>
      <c r="D19" s="497"/>
      <c r="E19" s="497"/>
      <c r="F19" s="497"/>
      <c r="G19" s="497"/>
      <c r="H19" s="497"/>
      <c r="I19" s="497"/>
      <c r="J19" s="497"/>
      <c r="K19" s="497"/>
      <c r="L19" s="498"/>
    </row>
    <row r="20" spans="2:12">
      <c r="B20" s="496"/>
      <c r="C20" s="497"/>
      <c r="D20" s="497"/>
      <c r="E20" s="497"/>
      <c r="F20" s="497"/>
      <c r="G20" s="497"/>
      <c r="H20" s="497"/>
      <c r="I20" s="497"/>
      <c r="J20" s="497"/>
      <c r="K20" s="497"/>
      <c r="L20" s="498"/>
    </row>
    <row r="21" spans="2:12">
      <c r="B21" s="496"/>
      <c r="C21" s="497"/>
      <c r="D21" s="497"/>
      <c r="E21" s="497"/>
      <c r="F21" s="497"/>
      <c r="G21" s="497"/>
      <c r="H21" s="497"/>
      <c r="I21" s="497"/>
      <c r="J21" s="497"/>
      <c r="K21" s="497"/>
      <c r="L21" s="498"/>
    </row>
    <row r="22" spans="2:12">
      <c r="B22" s="496"/>
      <c r="C22" s="497"/>
      <c r="D22" s="497"/>
      <c r="E22" s="497"/>
      <c r="F22" s="497"/>
      <c r="G22" s="497"/>
      <c r="H22" s="497"/>
      <c r="I22" s="497"/>
      <c r="J22" s="497"/>
      <c r="K22" s="497"/>
      <c r="L22" s="498"/>
    </row>
    <row r="23" spans="2:12">
      <c r="B23" s="496"/>
      <c r="C23" s="497"/>
      <c r="D23" s="497"/>
      <c r="E23" s="497"/>
      <c r="F23" s="497"/>
      <c r="G23" s="497"/>
      <c r="H23" s="497"/>
      <c r="I23" s="497"/>
      <c r="J23" s="497"/>
      <c r="K23" s="497"/>
      <c r="L23" s="498"/>
    </row>
    <row r="24" spans="2:12">
      <c r="B24" s="496"/>
      <c r="C24" s="497"/>
      <c r="D24" s="497"/>
      <c r="E24" s="497"/>
      <c r="F24" s="497"/>
      <c r="G24" s="497"/>
      <c r="H24" s="497"/>
      <c r="I24" s="497"/>
      <c r="J24" s="497"/>
      <c r="K24" s="497"/>
      <c r="L24" s="498"/>
    </row>
    <row r="25" spans="2:12">
      <c r="B25" s="496"/>
      <c r="C25" s="497"/>
      <c r="D25" s="497"/>
      <c r="E25" s="497"/>
      <c r="F25" s="497"/>
      <c r="G25" s="497"/>
      <c r="H25" s="497"/>
      <c r="I25" s="497"/>
      <c r="J25" s="497"/>
      <c r="K25" s="497"/>
      <c r="L25" s="498"/>
    </row>
    <row r="26" spans="2:12">
      <c r="B26" s="499"/>
      <c r="C26" s="500"/>
      <c r="D26" s="500"/>
      <c r="E26" s="500"/>
      <c r="F26" s="500"/>
      <c r="G26" s="500"/>
      <c r="H26" s="500"/>
      <c r="I26" s="500"/>
      <c r="J26" s="500"/>
      <c r="K26" s="500"/>
      <c r="L26" s="501"/>
    </row>
  </sheetData>
  <mergeCells count="6">
    <mergeCell ref="N3:O3"/>
    <mergeCell ref="B18:L26"/>
    <mergeCell ref="E3:E4"/>
    <mergeCell ref="F3:K3"/>
    <mergeCell ref="B15:L16"/>
    <mergeCell ref="M3:M4"/>
  </mergeCells>
  <hyperlinks>
    <hyperlink ref="A1" location="Indice!A1" display="Indice!A1" xr:uid="{00000000-0004-0000-1900-000000000000}"/>
    <hyperlink ref="K1" location="'Ficha_F adolescente'!A1" display="ficha técnica" xr:uid="{00000000-0004-0000-19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42.855468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+'F adolescente'!B1</f>
        <v>Tasa de fecundidad adolescente</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t="s">
        <v>290</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184</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346</v>
      </c>
      <c r="C9" s="6" t="s">
        <v>341</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8</v>
      </c>
      <c r="C10" s="6" t="s">
        <v>174</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F adolescente'!A1" display="'F adolescente'!A1" xr:uid="{00000000-0004-0000-1A00-000000000000}"/>
    <hyperlink ref="C17" r:id="rId1" xr:uid="{00000000-0004-0000-1A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4" tint="0.79998168889431442"/>
  </sheetPr>
  <dimension ref="A1:L26"/>
  <sheetViews>
    <sheetView workbookViewId="0"/>
  </sheetViews>
  <sheetFormatPr defaultColWidth="11.42578125" defaultRowHeight="15"/>
  <cols>
    <col min="1" max="1" width="5" style="2" customWidth="1"/>
    <col min="2" max="2" width="11.42578125" style="2"/>
    <col min="3" max="3" width="18.140625" style="2" customWidth="1"/>
    <col min="4" max="4" width="8.85546875" style="2" customWidth="1"/>
    <col min="5" max="5" width="11.42578125" style="2"/>
    <col min="6" max="6" width="14.140625" style="2" customWidth="1"/>
    <col min="7" max="7" width="11" style="2" customWidth="1"/>
    <col min="8" max="8" width="16.28515625" style="2" customWidth="1"/>
    <col min="9" max="9" width="8.85546875" style="2" customWidth="1"/>
    <col min="10" max="10" width="13.42578125" style="2" customWidth="1"/>
    <col min="11" max="11" width="13.28515625" style="2" customWidth="1"/>
    <col min="12" max="12" width="8.85546875" style="2" customWidth="1"/>
    <col min="13" max="16384" width="11.42578125" style="2"/>
  </cols>
  <sheetData>
    <row r="1" spans="1:12" s="18" customFormat="1" ht="18.75">
      <c r="A1" s="65">
        <v>13</v>
      </c>
      <c r="B1" s="18" t="str">
        <f>+Indice!B16</f>
        <v>Porcentaje de nacimientos de madres menores de edad, en una unión impropia</v>
      </c>
      <c r="K1" s="64" t="s">
        <v>19</v>
      </c>
    </row>
    <row r="2" spans="1:12" s="18" customFormat="1" ht="18.75">
      <c r="A2" s="17"/>
    </row>
    <row r="3" spans="1:12">
      <c r="B3" s="42"/>
      <c r="C3" s="55"/>
      <c r="E3" s="489" t="s">
        <v>0</v>
      </c>
      <c r="F3" s="491" t="s">
        <v>175</v>
      </c>
      <c r="G3" s="491"/>
      <c r="H3" s="491"/>
      <c r="I3" s="491"/>
      <c r="J3" s="491"/>
      <c r="K3" s="492"/>
    </row>
    <row r="4" spans="1:12" ht="19.5" customHeight="1">
      <c r="B4" s="1" t="s">
        <v>0</v>
      </c>
      <c r="C4" s="69" t="s">
        <v>40</v>
      </c>
      <c r="E4" s="490"/>
      <c r="F4" s="70" t="s">
        <v>23</v>
      </c>
      <c r="G4" s="70" t="s">
        <v>24</v>
      </c>
      <c r="H4" s="70" t="s">
        <v>25</v>
      </c>
      <c r="I4" s="70" t="s">
        <v>26</v>
      </c>
      <c r="J4" s="70" t="s">
        <v>28</v>
      </c>
      <c r="K4" s="71" t="s">
        <v>27</v>
      </c>
      <c r="L4" s="72"/>
    </row>
    <row r="5" spans="1:12">
      <c r="B5" s="19">
        <v>2010</v>
      </c>
      <c r="C5" s="34">
        <v>67.686926104066458</v>
      </c>
      <c r="D5" s="425">
        <f>+AVERAGE(C5:C11)</f>
        <v>67.831806351103808</v>
      </c>
      <c r="E5" s="20">
        <v>2010</v>
      </c>
      <c r="F5" s="186">
        <v>64.564831261101247</v>
      </c>
      <c r="G5" s="186">
        <v>67.346938775510196</v>
      </c>
      <c r="H5" s="186">
        <v>69.090909090909093</v>
      </c>
      <c r="I5" s="186">
        <v>71.05263157894737</v>
      </c>
      <c r="J5" s="186">
        <v>72.573839662447256</v>
      </c>
      <c r="K5" s="183">
        <v>73.333333333333329</v>
      </c>
    </row>
    <row r="6" spans="1:12">
      <c r="B6" s="20">
        <v>2011</v>
      </c>
      <c r="C6" s="35">
        <v>69.7228144989339</v>
      </c>
      <c r="E6" s="20">
        <v>2011</v>
      </c>
      <c r="F6" s="186">
        <v>64.834123222748815</v>
      </c>
      <c r="G6" s="186">
        <v>70.434782608695656</v>
      </c>
      <c r="H6" s="186">
        <v>69.105691056910572</v>
      </c>
      <c r="I6" s="186">
        <v>74.698795180722882</v>
      </c>
      <c r="J6" s="186">
        <v>75.438596491228068</v>
      </c>
      <c r="K6" s="183">
        <v>78.346456692913392</v>
      </c>
    </row>
    <row r="7" spans="1:12">
      <c r="B7" s="20">
        <v>2012</v>
      </c>
      <c r="C7" s="35">
        <v>67.078025477707001</v>
      </c>
      <c r="E7" s="20">
        <v>2012</v>
      </c>
      <c r="F7" s="186">
        <v>64.401019541206466</v>
      </c>
      <c r="G7" s="186">
        <v>67.181467181467184</v>
      </c>
      <c r="H7" s="186">
        <v>66.824644549763036</v>
      </c>
      <c r="I7" s="186">
        <v>71.428571428571431</v>
      </c>
      <c r="J7" s="186">
        <v>71.659919028340084</v>
      </c>
      <c r="K7" s="183">
        <v>69.354838709677423</v>
      </c>
    </row>
    <row r="8" spans="1:12">
      <c r="B8" s="20">
        <v>2013</v>
      </c>
      <c r="C8" s="35">
        <v>69.268077601410937</v>
      </c>
      <c r="E8" s="20">
        <v>2013</v>
      </c>
      <c r="F8" s="186">
        <v>64.292321924144318</v>
      </c>
      <c r="G8" s="186">
        <v>73.134328358208961</v>
      </c>
      <c r="H8" s="186">
        <v>75.141242937853107</v>
      </c>
      <c r="I8" s="186">
        <v>74.750830564784053</v>
      </c>
      <c r="J8" s="186">
        <v>73.279352226720647</v>
      </c>
      <c r="K8" s="183">
        <v>72.796934865900383</v>
      </c>
    </row>
    <row r="9" spans="1:12">
      <c r="B9" s="20">
        <v>2014</v>
      </c>
      <c r="C9" s="35">
        <v>66.618357487922708</v>
      </c>
      <c r="E9" s="20">
        <v>2014</v>
      </c>
      <c r="F9" s="186">
        <v>65.348595213319456</v>
      </c>
      <c r="G9" s="186">
        <v>65.306122448979593</v>
      </c>
      <c r="H9" s="186">
        <v>67.10526315789474</v>
      </c>
      <c r="I9" s="186">
        <v>70.954356846473033</v>
      </c>
      <c r="J9" s="186">
        <v>66.808510638297875</v>
      </c>
      <c r="K9" s="183">
        <v>67.719298245614041</v>
      </c>
    </row>
    <row r="10" spans="1:12">
      <c r="B10" s="20">
        <v>2015</v>
      </c>
      <c r="C10" s="35">
        <v>67.33477789815818</v>
      </c>
      <c r="E10" s="20">
        <v>2015</v>
      </c>
      <c r="F10" s="186">
        <v>66.745283018867923</v>
      </c>
      <c r="G10" s="186">
        <v>64.634146341463421</v>
      </c>
      <c r="H10" s="186">
        <v>64.748201438848923</v>
      </c>
      <c r="I10" s="186">
        <v>70.89201877934272</v>
      </c>
      <c r="J10" s="186">
        <v>63.675213675213669</v>
      </c>
      <c r="K10" s="183">
        <v>72.983870967741936</v>
      </c>
    </row>
    <row r="11" spans="1:12">
      <c r="B11" s="21">
        <v>2016</v>
      </c>
      <c r="C11" s="36">
        <v>67.113665389527455</v>
      </c>
      <c r="E11" s="21">
        <v>2016</v>
      </c>
      <c r="F11" s="187">
        <v>63.661971830985919</v>
      </c>
      <c r="G11" s="187">
        <v>68.571428571428569</v>
      </c>
      <c r="H11" s="187">
        <v>67.289719626168221</v>
      </c>
      <c r="I11" s="187">
        <v>69.047619047619051</v>
      </c>
      <c r="J11" s="187">
        <v>69.871794871794862</v>
      </c>
      <c r="K11" s="184">
        <v>72.839506172839506</v>
      </c>
    </row>
    <row r="12" spans="1:12">
      <c r="B12" s="22" t="s">
        <v>176</v>
      </c>
    </row>
    <row r="15" spans="1:12" s="24" customFormat="1" ht="12.75" customHeight="1">
      <c r="B15" s="502" t="s">
        <v>427</v>
      </c>
      <c r="C15" s="502"/>
      <c r="D15" s="502"/>
      <c r="E15" s="502"/>
      <c r="F15" s="502"/>
      <c r="G15" s="502"/>
      <c r="H15" s="502"/>
      <c r="I15" s="502"/>
      <c r="J15" s="502"/>
      <c r="K15" s="502"/>
      <c r="L15" s="502"/>
    </row>
    <row r="16" spans="1:12" s="24" customFormat="1" ht="12.75">
      <c r="B16" s="502"/>
      <c r="C16" s="502"/>
      <c r="D16" s="502"/>
      <c r="E16" s="502"/>
      <c r="F16" s="502"/>
      <c r="G16" s="502"/>
      <c r="H16" s="502"/>
      <c r="I16" s="502"/>
      <c r="J16" s="502"/>
      <c r="K16" s="502"/>
      <c r="L16" s="502"/>
    </row>
    <row r="17" spans="2:12" ht="15.75">
      <c r="B17" s="23" t="s">
        <v>1</v>
      </c>
      <c r="C17" s="33"/>
    </row>
    <row r="18" spans="2:12" ht="15" customHeight="1">
      <c r="B18" s="517" t="s">
        <v>439</v>
      </c>
      <c r="C18" s="494"/>
      <c r="D18" s="494"/>
      <c r="E18" s="494"/>
      <c r="F18" s="494"/>
      <c r="G18" s="494"/>
      <c r="H18" s="494"/>
      <c r="I18" s="494"/>
      <c r="J18" s="494"/>
      <c r="K18" s="494"/>
      <c r="L18" s="495"/>
    </row>
    <row r="19" spans="2:12">
      <c r="B19" s="496"/>
      <c r="C19" s="497"/>
      <c r="D19" s="497"/>
      <c r="E19" s="497"/>
      <c r="F19" s="497"/>
      <c r="G19" s="497"/>
      <c r="H19" s="497"/>
      <c r="I19" s="497"/>
      <c r="J19" s="497"/>
      <c r="K19" s="497"/>
      <c r="L19" s="498"/>
    </row>
    <row r="20" spans="2:12">
      <c r="B20" s="496"/>
      <c r="C20" s="497"/>
      <c r="D20" s="497"/>
      <c r="E20" s="497"/>
      <c r="F20" s="497"/>
      <c r="G20" s="497"/>
      <c r="H20" s="497"/>
      <c r="I20" s="497"/>
      <c r="J20" s="497"/>
      <c r="K20" s="497"/>
      <c r="L20" s="498"/>
    </row>
    <row r="21" spans="2:12">
      <c r="B21" s="496"/>
      <c r="C21" s="497"/>
      <c r="D21" s="497"/>
      <c r="E21" s="497"/>
      <c r="F21" s="497"/>
      <c r="G21" s="497"/>
      <c r="H21" s="497"/>
      <c r="I21" s="497"/>
      <c r="J21" s="497"/>
      <c r="K21" s="497"/>
      <c r="L21" s="498"/>
    </row>
    <row r="22" spans="2:12">
      <c r="B22" s="496"/>
      <c r="C22" s="497"/>
      <c r="D22" s="497"/>
      <c r="E22" s="497"/>
      <c r="F22" s="497"/>
      <c r="G22" s="497"/>
      <c r="H22" s="497"/>
      <c r="I22" s="497"/>
      <c r="J22" s="497"/>
      <c r="K22" s="497"/>
      <c r="L22" s="498"/>
    </row>
    <row r="23" spans="2:12">
      <c r="B23" s="496"/>
      <c r="C23" s="497"/>
      <c r="D23" s="497"/>
      <c r="E23" s="497"/>
      <c r="F23" s="497"/>
      <c r="G23" s="497"/>
      <c r="H23" s="497"/>
      <c r="I23" s="497"/>
      <c r="J23" s="497"/>
      <c r="K23" s="497"/>
      <c r="L23" s="498"/>
    </row>
    <row r="24" spans="2:12">
      <c r="B24" s="496"/>
      <c r="C24" s="497"/>
      <c r="D24" s="497"/>
      <c r="E24" s="497"/>
      <c r="F24" s="497"/>
      <c r="G24" s="497"/>
      <c r="H24" s="497"/>
      <c r="I24" s="497"/>
      <c r="J24" s="497"/>
      <c r="K24" s="497"/>
      <c r="L24" s="498"/>
    </row>
    <row r="25" spans="2:12">
      <c r="B25" s="496"/>
      <c r="C25" s="497"/>
      <c r="D25" s="497"/>
      <c r="E25" s="497"/>
      <c r="F25" s="497"/>
      <c r="G25" s="497"/>
      <c r="H25" s="497"/>
      <c r="I25" s="497"/>
      <c r="J25" s="497"/>
      <c r="K25" s="497"/>
      <c r="L25" s="498"/>
    </row>
    <row r="26" spans="2:12">
      <c r="B26" s="499"/>
      <c r="C26" s="500"/>
      <c r="D26" s="500"/>
      <c r="E26" s="500"/>
      <c r="F26" s="500"/>
      <c r="G26" s="500"/>
      <c r="H26" s="500"/>
      <c r="I26" s="500"/>
      <c r="J26" s="500"/>
      <c r="K26" s="500"/>
      <c r="L26" s="501"/>
    </row>
  </sheetData>
  <mergeCells count="4">
    <mergeCell ref="E3:E4"/>
    <mergeCell ref="F3:K3"/>
    <mergeCell ref="B15:L16"/>
    <mergeCell ref="B18:L26"/>
  </mergeCells>
  <hyperlinks>
    <hyperlink ref="A1" location="Indice!A1" display="Indice!A1" xr:uid="{00000000-0004-0000-1B00-000000000000}"/>
    <hyperlink ref="K1" location="'Ficha_Nacim de uniones impropia'!A1" display="ficha técnica" xr:uid="{00000000-0004-0000-1B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7.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+'Nacim de uniones impropias'!B1</f>
        <v>Porcentaje de nacimientos de madres menores de edad, en una unión impropia</v>
      </c>
      <c r="D4" s="2"/>
      <c r="E4" s="2"/>
      <c r="F4" s="2"/>
      <c r="G4" s="2"/>
      <c r="H4" s="2"/>
      <c r="I4" s="2"/>
      <c r="J4" s="2"/>
      <c r="K4" s="2"/>
      <c r="L4" s="2"/>
      <c r="M4" s="2"/>
      <c r="N4" s="2"/>
      <c r="O4" s="2"/>
      <c r="P4" s="2"/>
      <c r="Q4" s="2"/>
      <c r="R4" s="2"/>
      <c r="S4" s="2"/>
      <c r="T4" s="2"/>
      <c r="U4" s="2"/>
      <c r="V4" s="2"/>
      <c r="W4" s="2"/>
      <c r="X4" s="2"/>
      <c r="Y4" s="2"/>
      <c r="Z4" s="2"/>
      <c r="AA4" s="2"/>
      <c r="AB4" s="2"/>
      <c r="AC4" s="2"/>
      <c r="AD4" s="2"/>
    </row>
    <row r="5" spans="2:30" ht="51.75" customHeight="1">
      <c r="B5" s="11" t="s">
        <v>4</v>
      </c>
      <c r="C5" s="50" t="s">
        <v>291</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182</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183</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349</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Nacim de uniones impropias'!A1" display="'Nacim de uniones impropias'!A1" xr:uid="{00000000-0004-0000-1C00-000000000000}"/>
    <hyperlink ref="C17" r:id="rId1" xr:uid="{00000000-0004-0000-1C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D46"/>
  <sheetViews>
    <sheetView workbookViewId="0">
      <selection activeCell="C4" sqref="C4"/>
    </sheetView>
  </sheetViews>
  <sheetFormatPr defaultColWidth="11.42578125" defaultRowHeight="15"/>
  <cols>
    <col min="1" max="1" width="4.42578125" style="2" customWidth="1"/>
    <col min="2" max="2" width="37.42578125" bestFit="1" customWidth="1"/>
    <col min="3" max="3" width="81"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+'Población total '!B1</f>
        <v>Población total</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t="s">
        <v>100</v>
      </c>
      <c r="D5" s="2"/>
      <c r="E5" s="2"/>
      <c r="F5" s="2"/>
      <c r="G5" s="2"/>
      <c r="H5" s="2"/>
      <c r="I5" s="2"/>
      <c r="J5" s="2"/>
      <c r="K5" s="2"/>
      <c r="L5" s="2"/>
      <c r="M5" s="2"/>
      <c r="N5" s="2"/>
      <c r="O5" s="2"/>
      <c r="P5" s="2"/>
      <c r="Q5" s="2"/>
      <c r="R5" s="2"/>
      <c r="S5" s="2"/>
      <c r="T5" s="2"/>
      <c r="U5" s="2"/>
      <c r="V5" s="2"/>
      <c r="W5" s="2"/>
      <c r="X5" s="2"/>
      <c r="Y5" s="2"/>
      <c r="Z5" s="2"/>
      <c r="AA5" s="2"/>
      <c r="AB5" s="2"/>
      <c r="AC5" s="2"/>
      <c r="AD5" s="2"/>
    </row>
    <row r="6" spans="2:30" ht="29.25" customHeight="1">
      <c r="B6" s="11" t="s">
        <v>5</v>
      </c>
      <c r="C6" s="119" t="s">
        <v>106</v>
      </c>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101</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102</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340</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t="s">
        <v>103</v>
      </c>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Población total '!A1" display="'Población total '!A1" xr:uid="{00000000-0004-0000-0200-000000000000}"/>
    <hyperlink ref="C17" r:id="rId1" xr:uid="{00000000-0004-0000-0200-000001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4" tint="0.59999389629810485"/>
  </sheetPr>
  <dimension ref="A1:Z27"/>
  <sheetViews>
    <sheetView workbookViewId="0">
      <selection activeCell="K1" sqref="K1"/>
    </sheetView>
  </sheetViews>
  <sheetFormatPr defaultColWidth="10.85546875" defaultRowHeight="15"/>
  <cols>
    <col min="1" max="1" width="5" style="372" customWidth="1"/>
    <col min="2" max="2" width="10.85546875" style="372"/>
    <col min="3" max="3" width="18.140625" style="372" customWidth="1"/>
    <col min="4" max="4" width="8.85546875" style="372" customWidth="1"/>
    <col min="5" max="5" width="10.85546875" style="372"/>
    <col min="6" max="6" width="14.140625" style="372" customWidth="1"/>
    <col min="7" max="7" width="11" style="372" customWidth="1"/>
    <col min="8" max="8" width="16.28515625" style="372" customWidth="1"/>
    <col min="9" max="9" width="8.85546875" style="372" customWidth="1"/>
    <col min="10" max="10" width="13.42578125" style="372" customWidth="1"/>
    <col min="11" max="11" width="13.28515625" style="372" customWidth="1"/>
    <col min="12" max="12" width="8.85546875" style="372" customWidth="1"/>
    <col min="13" max="14" width="10.85546875" style="372"/>
    <col min="15" max="15" width="13.28515625" style="372" customWidth="1"/>
    <col min="16" max="16" width="10.85546875" style="372"/>
    <col min="17" max="17" width="9.42578125" style="372" customWidth="1"/>
    <col min="18" max="20" width="9.7109375" style="372" customWidth="1"/>
    <col min="21" max="16384" width="10.85546875" style="372"/>
  </cols>
  <sheetData>
    <row r="1" spans="1:26" s="387" customFormat="1" ht="18.75">
      <c r="A1" s="402">
        <v>14</v>
      </c>
      <c r="B1" s="387" t="str">
        <f>+[1]Indice!B17</f>
        <v>Tamaño promedio de los hogares</v>
      </c>
      <c r="K1" s="401" t="s">
        <v>19</v>
      </c>
      <c r="N1" s="372"/>
      <c r="O1" s="372"/>
      <c r="P1" s="372"/>
      <c r="Q1" s="372"/>
      <c r="R1" s="372"/>
      <c r="S1" s="372"/>
      <c r="T1" s="372"/>
      <c r="U1" s="372"/>
      <c r="V1" s="372"/>
      <c r="W1" s="372"/>
      <c r="X1" s="372"/>
      <c r="Y1" s="372"/>
      <c r="Z1" s="372"/>
    </row>
    <row r="2" spans="1:26" s="387" customFormat="1" ht="18.75">
      <c r="A2" s="386"/>
      <c r="N2" s="372"/>
      <c r="O2" s="372"/>
      <c r="P2" s="372"/>
      <c r="Q2" s="372"/>
      <c r="R2" s="372"/>
      <c r="S2" s="372"/>
      <c r="T2" s="372"/>
      <c r="U2" s="372"/>
      <c r="V2" s="372"/>
      <c r="W2" s="372"/>
      <c r="X2" s="372"/>
      <c r="Y2" s="372"/>
      <c r="Z2" s="372"/>
    </row>
    <row r="3" spans="1:26">
      <c r="B3" s="397"/>
      <c r="C3" s="350"/>
      <c r="E3" s="489" t="s">
        <v>0</v>
      </c>
      <c r="F3" s="491" t="s">
        <v>175</v>
      </c>
      <c r="G3" s="491"/>
      <c r="H3" s="491"/>
      <c r="I3" s="491"/>
      <c r="J3" s="491"/>
      <c r="K3" s="492"/>
    </row>
    <row r="4" spans="1:26" ht="19.5" customHeight="1">
      <c r="B4" s="1" t="s">
        <v>0</v>
      </c>
      <c r="C4" s="456" t="s">
        <v>34</v>
      </c>
      <c r="E4" s="490"/>
      <c r="F4" s="460" t="s">
        <v>23</v>
      </c>
      <c r="G4" s="460" t="s">
        <v>24</v>
      </c>
      <c r="H4" s="460" t="s">
        <v>25</v>
      </c>
      <c r="I4" s="460" t="s">
        <v>26</v>
      </c>
      <c r="J4" s="460" t="s">
        <v>28</v>
      </c>
      <c r="K4" s="71" t="s">
        <v>27</v>
      </c>
      <c r="L4" s="72"/>
    </row>
    <row r="5" spans="1:26">
      <c r="B5" s="388">
        <v>2010</v>
      </c>
      <c r="C5" s="34">
        <v>3.5088905217891342</v>
      </c>
      <c r="E5" s="389">
        <v>2010</v>
      </c>
      <c r="F5" s="398">
        <v>3.4870650885972108</v>
      </c>
      <c r="G5" s="398">
        <v>3.662931586197915</v>
      </c>
      <c r="H5" s="398">
        <v>3.3575044805797933</v>
      </c>
      <c r="I5" s="398">
        <v>3.5098200336802816</v>
      </c>
      <c r="J5" s="398">
        <v>3.5328404791379735</v>
      </c>
      <c r="K5" s="34">
        <v>3.6373697712161612</v>
      </c>
    </row>
    <row r="6" spans="1:26">
      <c r="B6" s="389">
        <v>2011</v>
      </c>
      <c r="C6" s="394">
        <v>3.4500336699322269</v>
      </c>
      <c r="E6" s="389">
        <v>2011</v>
      </c>
      <c r="F6" s="398">
        <v>3.4383313463263132</v>
      </c>
      <c r="G6" s="398">
        <v>3.4910801763553243</v>
      </c>
      <c r="H6" s="398">
        <v>3.3843340207790127</v>
      </c>
      <c r="I6" s="398">
        <v>3.4611613160916699</v>
      </c>
      <c r="J6" s="398">
        <v>3.416404649117708</v>
      </c>
      <c r="K6" s="394">
        <v>3.5888311530762871</v>
      </c>
    </row>
    <row r="7" spans="1:26" ht="18" customHeight="1">
      <c r="B7" s="389">
        <v>2012</v>
      </c>
      <c r="C7" s="394">
        <v>3.4095534434721353</v>
      </c>
      <c r="E7" s="389">
        <v>2012</v>
      </c>
      <c r="F7" s="398">
        <v>3.3860907713709314</v>
      </c>
      <c r="G7" s="398">
        <v>3.4445882527293401</v>
      </c>
      <c r="H7" s="398">
        <v>3.3663299918995531</v>
      </c>
      <c r="I7" s="398">
        <v>3.3916600430374295</v>
      </c>
      <c r="J7" s="398">
        <v>3.4751110072446867</v>
      </c>
      <c r="K7" s="394">
        <v>3.5462698856117854</v>
      </c>
    </row>
    <row r="8" spans="1:26">
      <c r="B8" s="389">
        <v>2013</v>
      </c>
      <c r="C8" s="394">
        <v>3.4030458476337992</v>
      </c>
      <c r="E8" s="389">
        <v>2013</v>
      </c>
      <c r="F8" s="398">
        <v>3.3705684719486935</v>
      </c>
      <c r="G8" s="398">
        <v>3.5564792569285975</v>
      </c>
      <c r="H8" s="398">
        <v>3.2943064131861748</v>
      </c>
      <c r="I8" s="398">
        <v>3.4105804654940615</v>
      </c>
      <c r="J8" s="398">
        <v>3.4684712774773705</v>
      </c>
      <c r="K8" s="394">
        <v>3.5291744732917798</v>
      </c>
    </row>
    <row r="9" spans="1:26">
      <c r="B9" s="389">
        <v>2014</v>
      </c>
      <c r="C9" s="394">
        <v>3.3409226287573701</v>
      </c>
      <c r="E9" s="389">
        <v>2014</v>
      </c>
      <c r="F9" s="398">
        <v>3.3627734429032383</v>
      </c>
      <c r="G9" s="398">
        <v>3.3574608162196493</v>
      </c>
      <c r="H9" s="398">
        <v>3.2916875791687628</v>
      </c>
      <c r="I9" s="398">
        <v>3.2521674849873166</v>
      </c>
      <c r="J9" s="398">
        <v>3.2992677663018335</v>
      </c>
      <c r="K9" s="394">
        <v>3.3251245865490633</v>
      </c>
    </row>
    <row r="10" spans="1:26">
      <c r="B10" s="389">
        <v>2015</v>
      </c>
      <c r="C10" s="394">
        <v>3.2589794826262728</v>
      </c>
      <c r="E10" s="389">
        <v>2015</v>
      </c>
      <c r="F10" s="398">
        <v>3.319554140338731</v>
      </c>
      <c r="G10" s="398">
        <v>3.2958020597749154</v>
      </c>
      <c r="H10" s="398">
        <v>3.2145784778590318</v>
      </c>
      <c r="I10" s="398">
        <v>3.2120474161085837</v>
      </c>
      <c r="J10" s="398">
        <v>3.2966881674628086</v>
      </c>
      <c r="K10" s="394">
        <v>3.2927623126338346</v>
      </c>
    </row>
    <row r="11" spans="1:26">
      <c r="B11" s="389">
        <v>2016</v>
      </c>
      <c r="C11" s="394">
        <v>3.2990900293064547</v>
      </c>
      <c r="E11" s="389">
        <v>2016</v>
      </c>
      <c r="F11" s="398">
        <v>3.2598628266735439</v>
      </c>
      <c r="G11" s="398">
        <v>3.246685116743445</v>
      </c>
      <c r="H11" s="398">
        <v>3.163856468282253</v>
      </c>
      <c r="I11" s="398">
        <v>3.165165217848966</v>
      </c>
      <c r="J11" s="398">
        <v>3.30821757776287</v>
      </c>
      <c r="K11" s="394">
        <v>3.3735437416461846</v>
      </c>
    </row>
    <row r="12" spans="1:26">
      <c r="B12" s="390">
        <v>2017</v>
      </c>
      <c r="C12" s="395">
        <v>3.238298698903908</v>
      </c>
      <c r="E12" s="390">
        <v>2017</v>
      </c>
      <c r="F12" s="47">
        <v>3.2382351821458228</v>
      </c>
      <c r="G12" s="47">
        <v>3.2055862596717954</v>
      </c>
      <c r="H12" s="47">
        <v>3.1780561298552783</v>
      </c>
      <c r="I12" s="47">
        <v>3.1478793966368213</v>
      </c>
      <c r="J12" s="47">
        <v>3.2858655412409301</v>
      </c>
      <c r="K12" s="395">
        <v>3.3507741367012156</v>
      </c>
    </row>
    <row r="13" spans="1:26" ht="16.5" customHeight="1">
      <c r="B13" s="391" t="s">
        <v>187</v>
      </c>
    </row>
    <row r="16" spans="1:26" s="393" customFormat="1" ht="12.75" customHeight="1">
      <c r="B16" s="502" t="s">
        <v>427</v>
      </c>
      <c r="C16" s="502"/>
      <c r="D16" s="502"/>
      <c r="E16" s="502"/>
      <c r="F16" s="502"/>
      <c r="G16" s="502"/>
      <c r="H16" s="502"/>
      <c r="I16" s="502"/>
      <c r="J16" s="502"/>
      <c r="K16" s="502"/>
      <c r="L16" s="502"/>
      <c r="N16" s="372"/>
      <c r="O16" s="372"/>
      <c r="P16" s="372"/>
      <c r="Q16" s="372"/>
      <c r="R16" s="372"/>
      <c r="S16" s="372"/>
      <c r="T16" s="372"/>
      <c r="U16" s="372"/>
      <c r="V16" s="372"/>
      <c r="W16" s="372"/>
      <c r="X16" s="372"/>
      <c r="Y16" s="372"/>
      <c r="Z16" s="372"/>
    </row>
    <row r="17" spans="2:26" s="393" customFormat="1">
      <c r="B17" s="502"/>
      <c r="C17" s="502"/>
      <c r="D17" s="502"/>
      <c r="E17" s="502"/>
      <c r="F17" s="502"/>
      <c r="G17" s="502"/>
      <c r="H17" s="502"/>
      <c r="I17" s="502"/>
      <c r="J17" s="502"/>
      <c r="K17" s="502"/>
      <c r="L17" s="502"/>
      <c r="N17" s="372"/>
      <c r="O17" s="372"/>
      <c r="P17" s="372"/>
      <c r="Q17" s="372"/>
      <c r="R17" s="372"/>
      <c r="S17" s="372"/>
      <c r="T17" s="372"/>
      <c r="U17" s="372"/>
      <c r="V17" s="372"/>
      <c r="W17" s="372"/>
      <c r="X17" s="372"/>
      <c r="Y17" s="372"/>
      <c r="Z17" s="372"/>
    </row>
    <row r="18" spans="2:26" ht="15.75">
      <c r="B18" s="392" t="s">
        <v>1</v>
      </c>
      <c r="C18" s="33"/>
    </row>
    <row r="19" spans="2:26" ht="15" customHeight="1">
      <c r="B19" s="517" t="s">
        <v>452</v>
      </c>
      <c r="C19" s="494"/>
      <c r="D19" s="494"/>
      <c r="E19" s="494"/>
      <c r="F19" s="494"/>
      <c r="G19" s="494"/>
      <c r="H19" s="494"/>
      <c r="I19" s="494"/>
      <c r="J19" s="494"/>
      <c r="K19" s="494"/>
      <c r="L19" s="495"/>
    </row>
    <row r="20" spans="2:26">
      <c r="B20" s="496"/>
      <c r="C20" s="497"/>
      <c r="D20" s="497"/>
      <c r="E20" s="497"/>
      <c r="F20" s="497"/>
      <c r="G20" s="497"/>
      <c r="H20" s="497"/>
      <c r="I20" s="497"/>
      <c r="J20" s="497"/>
      <c r="K20" s="497"/>
      <c r="L20" s="498"/>
    </row>
    <row r="21" spans="2:26">
      <c r="B21" s="496"/>
      <c r="C21" s="497"/>
      <c r="D21" s="497"/>
      <c r="E21" s="497"/>
      <c r="F21" s="497"/>
      <c r="G21" s="497"/>
      <c r="H21" s="497"/>
      <c r="I21" s="497"/>
      <c r="J21" s="497"/>
      <c r="K21" s="497"/>
      <c r="L21" s="498"/>
    </row>
    <row r="22" spans="2:26">
      <c r="B22" s="496"/>
      <c r="C22" s="497"/>
      <c r="D22" s="497"/>
      <c r="E22" s="497"/>
      <c r="F22" s="497"/>
      <c r="G22" s="497"/>
      <c r="H22" s="497"/>
      <c r="I22" s="497"/>
      <c r="J22" s="497"/>
      <c r="K22" s="497"/>
      <c r="L22" s="498"/>
    </row>
    <row r="23" spans="2:26">
      <c r="B23" s="496"/>
      <c r="C23" s="497"/>
      <c r="D23" s="497"/>
      <c r="E23" s="497"/>
      <c r="F23" s="497"/>
      <c r="G23" s="497"/>
      <c r="H23" s="497"/>
      <c r="I23" s="497"/>
      <c r="J23" s="497"/>
      <c r="K23" s="497"/>
      <c r="L23" s="498"/>
    </row>
    <row r="24" spans="2:26">
      <c r="B24" s="496"/>
      <c r="C24" s="497"/>
      <c r="D24" s="497"/>
      <c r="E24" s="497"/>
      <c r="F24" s="497"/>
      <c r="G24" s="497"/>
      <c r="H24" s="497"/>
      <c r="I24" s="497"/>
      <c r="J24" s="497"/>
      <c r="K24" s="497"/>
      <c r="L24" s="498"/>
    </row>
    <row r="25" spans="2:26">
      <c r="B25" s="496"/>
      <c r="C25" s="497"/>
      <c r="D25" s="497"/>
      <c r="E25" s="497"/>
      <c r="F25" s="497"/>
      <c r="G25" s="497"/>
      <c r="H25" s="497"/>
      <c r="I25" s="497"/>
      <c r="J25" s="497"/>
      <c r="K25" s="497"/>
      <c r="L25" s="498"/>
    </row>
    <row r="26" spans="2:26">
      <c r="B26" s="496"/>
      <c r="C26" s="497"/>
      <c r="D26" s="497"/>
      <c r="E26" s="497"/>
      <c r="F26" s="497"/>
      <c r="G26" s="497"/>
      <c r="H26" s="497"/>
      <c r="I26" s="497"/>
      <c r="J26" s="497"/>
      <c r="K26" s="497"/>
      <c r="L26" s="498"/>
    </row>
    <row r="27" spans="2:26">
      <c r="B27" s="499"/>
      <c r="C27" s="500"/>
      <c r="D27" s="500"/>
      <c r="E27" s="500"/>
      <c r="F27" s="500"/>
      <c r="G27" s="500"/>
      <c r="H27" s="500"/>
      <c r="I27" s="500"/>
      <c r="J27" s="500"/>
      <c r="K27" s="500"/>
      <c r="L27" s="501"/>
    </row>
  </sheetData>
  <mergeCells count="4">
    <mergeCell ref="B19:L27"/>
    <mergeCell ref="E3:E4"/>
    <mergeCell ref="F3:K3"/>
    <mergeCell ref="B16:L17"/>
  </mergeCells>
  <hyperlinks>
    <hyperlink ref="A1" location="Indice!A1" display="Indice!A1" xr:uid="{00000000-0004-0000-1D00-000000000000}"/>
    <hyperlink ref="K1" location="'Ficha_tamaño promedio de los ho'!A1" display="ficha técnica" xr:uid="{00000000-0004-0000-1D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4" tint="0.59999389629810485"/>
  </sheetPr>
  <dimension ref="A1:AD46"/>
  <sheetViews>
    <sheetView workbookViewId="0">
      <selection activeCell="D12" sqref="D12"/>
    </sheetView>
  </sheetViews>
  <sheetFormatPr defaultColWidth="10.85546875" defaultRowHeight="15"/>
  <cols>
    <col min="1" max="1" width="4.42578125" style="372" customWidth="1"/>
    <col min="2" max="2" width="39.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+'[1]Tamaño promedio de los hogares'!B1</f>
        <v>Tamaño promedio de los hogares</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94.5" customHeight="1">
      <c r="B5" s="381" t="s">
        <v>4</v>
      </c>
      <c r="C5" s="399" t="s">
        <v>453</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13"/>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34</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t="s">
        <v>185</v>
      </c>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186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354</v>
      </c>
      <c r="C10" s="376" t="s">
        <v>460</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344</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Tamaño promedio de los hogares'!A1" display="'Tamaño promedio de los hogares'!A1" xr:uid="{00000000-0004-0000-1E00-000000000000}"/>
    <hyperlink ref="C17" r:id="rId1" display="eddy.madrigal@inec.go.cr" xr:uid="{00000000-0004-0000-1E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8" tint="0.59999389629810485"/>
  </sheetPr>
  <dimension ref="A1:Z27"/>
  <sheetViews>
    <sheetView workbookViewId="0">
      <selection sqref="A1:XFD1048576"/>
    </sheetView>
  </sheetViews>
  <sheetFormatPr defaultColWidth="10.85546875" defaultRowHeight="15"/>
  <cols>
    <col min="1" max="1" width="7.85546875" style="372" customWidth="1"/>
    <col min="2" max="2" width="10.85546875" style="372"/>
    <col min="3" max="4" width="9.140625" style="372" customWidth="1"/>
    <col min="5" max="5" width="12.28515625" style="372" customWidth="1"/>
    <col min="6" max="6" width="8.85546875" style="372" customWidth="1"/>
    <col min="7" max="7" width="10.85546875" style="372"/>
    <col min="8" max="9" width="9" style="372" customWidth="1"/>
    <col min="10" max="10" width="11.140625" style="372" customWidth="1"/>
    <col min="11" max="12" width="8.140625" style="372" customWidth="1"/>
    <col min="13" max="13" width="11" style="372" customWidth="1"/>
    <col min="14" max="15" width="8.42578125" style="372" customWidth="1"/>
    <col min="16" max="16" width="12" style="372" customWidth="1"/>
    <col min="17" max="18" width="7.42578125" style="372" customWidth="1"/>
    <col min="19" max="19" width="10.28515625" style="372" customWidth="1"/>
    <col min="20" max="21" width="8.42578125" style="372" customWidth="1"/>
    <col min="22" max="24" width="10.85546875" style="372" customWidth="1"/>
    <col min="25" max="25" width="13.28515625" style="372" customWidth="1"/>
    <col min="26" max="26" width="8.85546875" style="372" customWidth="1"/>
    <col min="27" max="16384" width="10.85546875" style="372"/>
  </cols>
  <sheetData>
    <row r="1" spans="1:26" s="387" customFormat="1" ht="18.75">
      <c r="A1" s="402">
        <v>15</v>
      </c>
      <c r="B1" s="387" t="str">
        <f>+[1]Indice!B18</f>
        <v xml:space="preserve">Porcentaje de hogares por tipo de jefatura </v>
      </c>
      <c r="K1" s="401" t="s">
        <v>19</v>
      </c>
    </row>
    <row r="2" spans="1:26" s="387" customFormat="1" ht="18.75">
      <c r="A2" s="386"/>
    </row>
    <row r="3" spans="1:26">
      <c r="B3" s="489" t="s">
        <v>0</v>
      </c>
      <c r="C3" s="491" t="s">
        <v>189</v>
      </c>
      <c r="D3" s="491"/>
      <c r="E3" s="492"/>
      <c r="G3" s="489" t="s">
        <v>0</v>
      </c>
      <c r="H3" s="491" t="s">
        <v>175</v>
      </c>
      <c r="I3" s="491"/>
      <c r="J3" s="491"/>
      <c r="K3" s="491"/>
      <c r="L3" s="491"/>
      <c r="M3" s="491"/>
      <c r="N3" s="491"/>
      <c r="O3" s="491"/>
      <c r="P3" s="491"/>
      <c r="Q3" s="491"/>
      <c r="R3" s="491"/>
      <c r="S3" s="491"/>
      <c r="T3" s="491"/>
      <c r="U3" s="491"/>
      <c r="V3" s="491"/>
      <c r="W3" s="491"/>
      <c r="X3" s="491"/>
      <c r="Y3" s="492"/>
    </row>
    <row r="4" spans="1:26" ht="15.75" customHeight="1">
      <c r="B4" s="490"/>
      <c r="C4" s="131" t="s">
        <v>190</v>
      </c>
      <c r="D4" s="457" t="s">
        <v>42</v>
      </c>
      <c r="E4" s="133" t="s">
        <v>191</v>
      </c>
      <c r="G4" s="536"/>
      <c r="H4" s="570" t="s">
        <v>23</v>
      </c>
      <c r="I4" s="570"/>
      <c r="J4" s="570"/>
      <c r="K4" s="571" t="s">
        <v>24</v>
      </c>
      <c r="L4" s="571"/>
      <c r="M4" s="571"/>
      <c r="N4" s="571" t="s">
        <v>25</v>
      </c>
      <c r="O4" s="571"/>
      <c r="P4" s="571"/>
      <c r="Q4" s="571" t="s">
        <v>26</v>
      </c>
      <c r="R4" s="571"/>
      <c r="S4" s="571"/>
      <c r="T4" s="571" t="s">
        <v>28</v>
      </c>
      <c r="U4" s="571"/>
      <c r="V4" s="571"/>
      <c r="W4" s="572" t="s">
        <v>27</v>
      </c>
      <c r="X4" s="572"/>
      <c r="Y4" s="573"/>
      <c r="Z4" s="72"/>
    </row>
    <row r="5" spans="1:26">
      <c r="B5" s="388">
        <v>2010</v>
      </c>
      <c r="C5" s="463">
        <v>58.228034520338134</v>
      </c>
      <c r="D5" s="463">
        <v>32.661157178534388</v>
      </c>
      <c r="E5" s="394">
        <v>9.1108083011274772</v>
      </c>
      <c r="G5" s="490"/>
      <c r="H5" s="44" t="s">
        <v>41</v>
      </c>
      <c r="I5" s="44" t="s">
        <v>192</v>
      </c>
      <c r="J5" s="44" t="s">
        <v>191</v>
      </c>
      <c r="K5" s="44" t="s">
        <v>41</v>
      </c>
      <c r="L5" s="44" t="s">
        <v>192</v>
      </c>
      <c r="M5" s="44" t="s">
        <v>191</v>
      </c>
      <c r="N5" s="44" t="s">
        <v>41</v>
      </c>
      <c r="O5" s="44" t="s">
        <v>192</v>
      </c>
      <c r="P5" s="44" t="s">
        <v>191</v>
      </c>
      <c r="Q5" s="44" t="s">
        <v>41</v>
      </c>
      <c r="R5" s="44" t="s">
        <v>192</v>
      </c>
      <c r="S5" s="44" t="s">
        <v>191</v>
      </c>
      <c r="T5" s="44" t="s">
        <v>41</v>
      </c>
      <c r="U5" s="44" t="s">
        <v>192</v>
      </c>
      <c r="V5" s="44" t="s">
        <v>191</v>
      </c>
      <c r="W5" s="44" t="s">
        <v>41</v>
      </c>
      <c r="X5" s="44" t="s">
        <v>192</v>
      </c>
      <c r="Y5" s="128" t="s">
        <v>191</v>
      </c>
    </row>
    <row r="6" spans="1:26">
      <c r="B6" s="389">
        <v>2011</v>
      </c>
      <c r="C6" s="463">
        <v>58.569939303732923</v>
      </c>
      <c r="D6" s="463">
        <v>33.103192692946784</v>
      </c>
      <c r="E6" s="394">
        <v>8.3268680033202926</v>
      </c>
      <c r="G6" s="388">
        <v>2010</v>
      </c>
      <c r="H6" s="464">
        <v>56.346476394236603</v>
      </c>
      <c r="I6" s="464">
        <v>34.270888486284854</v>
      </c>
      <c r="J6" s="464">
        <v>9.382635119478552</v>
      </c>
      <c r="K6" s="465">
        <v>58.965749510124098</v>
      </c>
      <c r="L6" s="465">
        <v>35.46089157413455</v>
      </c>
      <c r="M6" s="465">
        <v>5.5733589157413457</v>
      </c>
      <c r="N6" s="464">
        <v>63.311153481977243</v>
      </c>
      <c r="O6" s="464">
        <v>31.338443778616547</v>
      </c>
      <c r="P6" s="464">
        <v>5.3504027394062028</v>
      </c>
      <c r="Q6" s="465">
        <v>60.415397673373604</v>
      </c>
      <c r="R6" s="465">
        <v>28.653452493883869</v>
      </c>
      <c r="S6" s="465">
        <v>10.931149832742523</v>
      </c>
      <c r="T6" s="464">
        <v>61.833929267705891</v>
      </c>
      <c r="U6" s="464">
        <v>31.812940210222418</v>
      </c>
      <c r="V6" s="464">
        <v>6.3531305220716945</v>
      </c>
      <c r="W6" s="464">
        <v>67.358822459006447</v>
      </c>
      <c r="X6" s="464">
        <v>28.388159890009906</v>
      </c>
      <c r="Y6" s="466">
        <v>4.2530176509836437</v>
      </c>
    </row>
    <row r="7" spans="1:26">
      <c r="B7" s="389">
        <v>2012</v>
      </c>
      <c r="C7" s="463">
        <v>57.047260376105591</v>
      </c>
      <c r="D7" s="463">
        <v>33.620543377898635</v>
      </c>
      <c r="E7" s="394">
        <v>9.332196245995771</v>
      </c>
      <c r="G7" s="389">
        <v>2011</v>
      </c>
      <c r="H7" s="464">
        <v>56.346476394236603</v>
      </c>
      <c r="I7" s="464">
        <v>34.270888486284854</v>
      </c>
      <c r="J7" s="464">
        <v>9.382635119478552</v>
      </c>
      <c r="K7" s="465">
        <v>58.965749510124098</v>
      </c>
      <c r="L7" s="465">
        <v>35.46089157413455</v>
      </c>
      <c r="M7" s="465">
        <v>5.5733589157413457</v>
      </c>
      <c r="N7" s="464">
        <v>63.311153481977243</v>
      </c>
      <c r="O7" s="464">
        <v>31.338443778616547</v>
      </c>
      <c r="P7" s="464">
        <v>5.3504027394062028</v>
      </c>
      <c r="Q7" s="465">
        <v>60.415397673373604</v>
      </c>
      <c r="R7" s="465">
        <v>28.653452493883869</v>
      </c>
      <c r="S7" s="465">
        <v>10.931149832742523</v>
      </c>
      <c r="T7" s="464">
        <v>61.833929267705891</v>
      </c>
      <c r="U7" s="464">
        <v>31.812940210222418</v>
      </c>
      <c r="V7" s="464">
        <v>6.3531305220716945</v>
      </c>
      <c r="W7" s="464">
        <v>67.358822459006447</v>
      </c>
      <c r="X7" s="464">
        <v>28.388159890009906</v>
      </c>
      <c r="Y7" s="466">
        <v>4.2530176509836437</v>
      </c>
    </row>
    <row r="8" spans="1:26">
      <c r="B8" s="389">
        <v>2013</v>
      </c>
      <c r="C8" s="463">
        <v>53.479113164253043</v>
      </c>
      <c r="D8" s="463">
        <v>33.992258747983826</v>
      </c>
      <c r="E8" s="394">
        <v>12.528628087763133</v>
      </c>
      <c r="G8" s="389">
        <v>2012</v>
      </c>
      <c r="H8" s="464">
        <v>55.367803109498205</v>
      </c>
      <c r="I8" s="464">
        <v>33.697677162089398</v>
      </c>
      <c r="J8" s="464">
        <v>10.934519728412395</v>
      </c>
      <c r="K8" s="465">
        <v>52.861729980734083</v>
      </c>
      <c r="L8" s="465">
        <v>38.024008299165146</v>
      </c>
      <c r="M8" s="465">
        <v>9.1142617201007763</v>
      </c>
      <c r="N8" s="464">
        <v>62.121557310652086</v>
      </c>
      <c r="O8" s="464">
        <v>33.954789388416359</v>
      </c>
      <c r="P8" s="464">
        <v>3.9236533009315511</v>
      </c>
      <c r="Q8" s="465">
        <v>58.86435453540895</v>
      </c>
      <c r="R8" s="465">
        <v>30.582750130857068</v>
      </c>
      <c r="S8" s="465">
        <v>10.552895333733982</v>
      </c>
      <c r="T8" s="464">
        <v>63.437719093246081</v>
      </c>
      <c r="U8" s="464">
        <v>33.37311788468601</v>
      </c>
      <c r="V8" s="464">
        <v>3.1891630220679064</v>
      </c>
      <c r="W8" s="464">
        <v>62.021544583958196</v>
      </c>
      <c r="X8" s="464">
        <v>31.708177728114801</v>
      </c>
      <c r="Y8" s="466">
        <v>6.2702776879269955</v>
      </c>
    </row>
    <row r="9" spans="1:26">
      <c r="B9" s="389">
        <v>2014</v>
      </c>
      <c r="C9" s="463">
        <v>50.411808907196189</v>
      </c>
      <c r="D9" s="463">
        <v>33.477092844508896</v>
      </c>
      <c r="E9" s="394">
        <v>16.111098248294915</v>
      </c>
      <c r="G9" s="389">
        <v>2013</v>
      </c>
      <c r="H9" s="464">
        <v>52.37401441804991</v>
      </c>
      <c r="I9" s="464">
        <v>34.329160816180206</v>
      </c>
      <c r="J9" s="464">
        <v>13.296824765769886</v>
      </c>
      <c r="K9" s="465">
        <v>51.784798801757162</v>
      </c>
      <c r="L9" s="465">
        <v>36.024688627750578</v>
      </c>
      <c r="M9" s="465">
        <v>12.190512570492265</v>
      </c>
      <c r="N9" s="464">
        <v>55.572032868186902</v>
      </c>
      <c r="O9" s="464">
        <v>34.398551076967962</v>
      </c>
      <c r="P9" s="464">
        <v>10.029416054845139</v>
      </c>
      <c r="Q9" s="465">
        <v>56.243170851987593</v>
      </c>
      <c r="R9" s="465">
        <v>30.053086049682353</v>
      </c>
      <c r="S9" s="465">
        <v>13.703743098330062</v>
      </c>
      <c r="T9" s="464">
        <v>58.04156786162644</v>
      </c>
      <c r="U9" s="464">
        <v>34.064148745005049</v>
      </c>
      <c r="V9" s="464">
        <v>7.8942833933685064</v>
      </c>
      <c r="W9" s="464">
        <v>54.59029556838604</v>
      </c>
      <c r="X9" s="464">
        <v>32.7476771307307</v>
      </c>
      <c r="Y9" s="466">
        <v>12.662027300883263</v>
      </c>
    </row>
    <row r="10" spans="1:26">
      <c r="B10" s="389">
        <v>2015</v>
      </c>
      <c r="C10" s="463">
        <v>51.369606773656329</v>
      </c>
      <c r="D10" s="463">
        <v>31.963669565395808</v>
      </c>
      <c r="E10" s="394">
        <v>16.666723660947859</v>
      </c>
      <c r="G10" s="389">
        <v>2014</v>
      </c>
      <c r="H10" s="464">
        <v>48.410760163901337</v>
      </c>
      <c r="I10" s="464">
        <v>33.94252115093753</v>
      </c>
      <c r="J10" s="464">
        <v>17.646718685161122</v>
      </c>
      <c r="K10" s="465">
        <v>50.291774211648523</v>
      </c>
      <c r="L10" s="465">
        <v>36.802827965435981</v>
      </c>
      <c r="M10" s="465">
        <v>12.905397822915498</v>
      </c>
      <c r="N10" s="464">
        <v>52.312325231232528</v>
      </c>
      <c r="O10" s="464">
        <v>34.481728448172845</v>
      </c>
      <c r="P10" s="464">
        <v>13.205946320594633</v>
      </c>
      <c r="Q10" s="465">
        <v>50.467264132002121</v>
      </c>
      <c r="R10" s="465">
        <v>31.634329311698028</v>
      </c>
      <c r="S10" s="465">
        <v>17.898406556299854</v>
      </c>
      <c r="T10" s="464">
        <v>55.948820718359791</v>
      </c>
      <c r="U10" s="464">
        <v>32.269153691999385</v>
      </c>
      <c r="V10" s="464">
        <v>11.782025589640819</v>
      </c>
      <c r="W10" s="464">
        <v>58.299448732083789</v>
      </c>
      <c r="X10" s="464">
        <v>29.141345093715547</v>
      </c>
      <c r="Y10" s="466">
        <v>12.559206174200662</v>
      </c>
    </row>
    <row r="11" spans="1:26">
      <c r="B11" s="389">
        <v>2016</v>
      </c>
      <c r="C11" s="463">
        <v>44.579507746041799</v>
      </c>
      <c r="D11" s="463">
        <v>31.252066869361833</v>
      </c>
      <c r="E11" s="394">
        <v>24.168425384596372</v>
      </c>
      <c r="G11" s="389">
        <v>2015</v>
      </c>
      <c r="H11" s="464">
        <v>49.129173436444098</v>
      </c>
      <c r="I11" s="464">
        <v>33.107889145608929</v>
      </c>
      <c r="J11" s="464">
        <v>17.762937417946979</v>
      </c>
      <c r="K11" s="465">
        <v>52.341349576061205</v>
      </c>
      <c r="L11" s="465">
        <v>31.348044295072221</v>
      </c>
      <c r="M11" s="465">
        <v>16.310606128866585</v>
      </c>
      <c r="N11" s="464">
        <v>53.307080286104636</v>
      </c>
      <c r="O11" s="464">
        <v>28.543874352762881</v>
      </c>
      <c r="P11" s="464">
        <v>18.14904536113248</v>
      </c>
      <c r="Q11" s="465">
        <v>55.758693550119972</v>
      </c>
      <c r="R11" s="465">
        <v>29.308276331339755</v>
      </c>
      <c r="S11" s="465">
        <v>14.933030118540271</v>
      </c>
      <c r="T11" s="464">
        <v>56.245626312106367</v>
      </c>
      <c r="U11" s="464">
        <v>34.679922110323425</v>
      </c>
      <c r="V11" s="464">
        <v>9.0744515775702066</v>
      </c>
      <c r="W11" s="464">
        <v>56.661241970021415</v>
      </c>
      <c r="X11" s="464">
        <v>25.720770877944325</v>
      </c>
      <c r="Y11" s="466">
        <v>17.61798715203426</v>
      </c>
    </row>
    <row r="12" spans="1:26">
      <c r="B12" s="390">
        <v>2017</v>
      </c>
      <c r="C12" s="467">
        <v>42.941092705475299</v>
      </c>
      <c r="D12" s="467">
        <v>31.319490061153548</v>
      </c>
      <c r="E12" s="395">
        <v>25.7394172333711</v>
      </c>
      <c r="G12" s="389">
        <v>2016</v>
      </c>
      <c r="H12" s="464">
        <v>42.020834005224629</v>
      </c>
      <c r="I12" s="464">
        <v>32.272497608066999</v>
      </c>
      <c r="J12" s="464">
        <v>25.706668386708376</v>
      </c>
      <c r="K12" s="464">
        <v>49.011227689127885</v>
      </c>
      <c r="L12" s="464">
        <v>30.7456516788986</v>
      </c>
      <c r="M12" s="464">
        <v>20.243120631973515</v>
      </c>
      <c r="N12" s="464">
        <v>57.222246970776901</v>
      </c>
      <c r="O12" s="464">
        <v>28.143932644333567</v>
      </c>
      <c r="P12" s="464">
        <v>14.633820384889523</v>
      </c>
      <c r="Q12" s="464">
        <v>44.362768747642569</v>
      </c>
      <c r="R12" s="464">
        <v>29.413777072130948</v>
      </c>
      <c r="S12" s="464">
        <v>26.22345418022649</v>
      </c>
      <c r="T12" s="464">
        <v>46.382622721003322</v>
      </c>
      <c r="U12" s="464">
        <v>31.552091890954859</v>
      </c>
      <c r="V12" s="464">
        <v>22.065285388041815</v>
      </c>
      <c r="W12" s="464">
        <v>49.101021860043979</v>
      </c>
      <c r="X12" s="464">
        <v>27.435864269391626</v>
      </c>
      <c r="Y12" s="466">
        <v>23.463113870564396</v>
      </c>
    </row>
    <row r="13" spans="1:26">
      <c r="B13" s="391" t="s">
        <v>187</v>
      </c>
      <c r="C13" s="391"/>
      <c r="D13" s="391"/>
      <c r="G13" s="390">
        <v>2017</v>
      </c>
      <c r="H13" s="468">
        <v>40.924434442733627</v>
      </c>
      <c r="I13" s="468">
        <v>31.91824165411753</v>
      </c>
      <c r="J13" s="468">
        <v>27.157323903148843</v>
      </c>
      <c r="K13" s="468">
        <v>41.845081200578186</v>
      </c>
      <c r="L13" s="468">
        <v>30.614743644247937</v>
      </c>
      <c r="M13" s="468">
        <v>27.54017515517388</v>
      </c>
      <c r="N13" s="468">
        <v>47.226498922271588</v>
      </c>
      <c r="O13" s="468">
        <v>30.400739013768529</v>
      </c>
      <c r="P13" s="468">
        <v>22.372762063959883</v>
      </c>
      <c r="Q13" s="468">
        <v>39.573627972221743</v>
      </c>
      <c r="R13" s="468">
        <v>30.977780856554045</v>
      </c>
      <c r="S13" s="468">
        <v>29.448591171224219</v>
      </c>
      <c r="T13" s="468">
        <v>46.571893973049015</v>
      </c>
      <c r="U13" s="468">
        <v>32.022804679401744</v>
      </c>
      <c r="V13" s="468">
        <v>21.405301347549237</v>
      </c>
      <c r="W13" s="468">
        <v>55.903998657323882</v>
      </c>
      <c r="X13" s="468">
        <v>27.49884613770822</v>
      </c>
      <c r="Y13" s="469">
        <v>16.597155204967901</v>
      </c>
    </row>
    <row r="15" spans="1:26" ht="12.75" customHeight="1"/>
    <row r="16" spans="1:26" s="393" customFormat="1" ht="12.75" customHeight="1">
      <c r="B16" s="502" t="s">
        <v>29</v>
      </c>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row>
    <row r="17" spans="2:26" s="393" customFormat="1" ht="12.75">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row>
    <row r="18" spans="2:26" ht="15" customHeight="1">
      <c r="B18" s="392" t="s">
        <v>1</v>
      </c>
      <c r="C18" s="392"/>
      <c r="D18" s="392"/>
      <c r="E18" s="33"/>
    </row>
    <row r="19" spans="2:26" ht="15" customHeight="1">
      <c r="B19" s="62"/>
      <c r="C19" s="63"/>
      <c r="D19" s="63"/>
      <c r="E19" s="63"/>
      <c r="F19" s="63"/>
      <c r="G19" s="63"/>
      <c r="H19" s="63"/>
      <c r="I19" s="63"/>
      <c r="J19" s="63"/>
      <c r="K19" s="63"/>
      <c r="L19" s="63"/>
      <c r="M19" s="63"/>
      <c r="N19" s="63"/>
      <c r="O19" s="63"/>
      <c r="P19" s="63"/>
      <c r="Q19" s="63"/>
      <c r="R19" s="63"/>
      <c r="S19" s="63"/>
      <c r="T19" s="63"/>
      <c r="U19" s="63"/>
      <c r="V19" s="63"/>
      <c r="W19" s="63"/>
      <c r="X19" s="63"/>
      <c r="Y19" s="63"/>
      <c r="Z19" s="129"/>
    </row>
    <row r="20" spans="2:26">
      <c r="B20" s="27"/>
      <c r="C20" s="28"/>
      <c r="D20" s="28"/>
      <c r="E20" s="28"/>
      <c r="F20" s="28"/>
      <c r="G20" s="28"/>
      <c r="H20" s="28"/>
      <c r="I20" s="28"/>
      <c r="J20" s="28"/>
      <c r="K20" s="28"/>
      <c r="L20" s="28"/>
      <c r="M20" s="28"/>
      <c r="N20" s="28"/>
      <c r="O20" s="28"/>
      <c r="P20" s="28"/>
      <c r="Q20" s="28"/>
      <c r="R20" s="28"/>
      <c r="S20" s="28"/>
      <c r="T20" s="28"/>
      <c r="U20" s="28"/>
      <c r="V20" s="28"/>
      <c r="W20" s="28"/>
      <c r="X20" s="28"/>
      <c r="Y20" s="28"/>
      <c r="Z20" s="29"/>
    </row>
    <row r="21" spans="2:26">
      <c r="B21" s="27"/>
      <c r="C21" s="28"/>
      <c r="D21" s="28"/>
      <c r="E21" s="28"/>
      <c r="F21" s="28"/>
      <c r="G21" s="28"/>
      <c r="H21" s="28"/>
      <c r="I21" s="28"/>
      <c r="J21" s="28"/>
      <c r="K21" s="28"/>
      <c r="L21" s="28"/>
      <c r="M21" s="28"/>
      <c r="N21" s="28"/>
      <c r="O21" s="28"/>
      <c r="P21" s="28"/>
      <c r="Q21" s="28"/>
      <c r="R21" s="28"/>
      <c r="S21" s="28"/>
      <c r="T21" s="28"/>
      <c r="U21" s="28"/>
      <c r="V21" s="28"/>
      <c r="W21" s="28"/>
      <c r="X21" s="28"/>
      <c r="Y21" s="28"/>
      <c r="Z21" s="29"/>
    </row>
    <row r="22" spans="2:26">
      <c r="B22" s="27"/>
      <c r="C22" s="28"/>
      <c r="D22" s="28"/>
      <c r="E22" s="28"/>
      <c r="F22" s="28"/>
      <c r="G22" s="28"/>
      <c r="H22" s="28"/>
      <c r="I22" s="28"/>
      <c r="J22" s="28"/>
      <c r="K22" s="28"/>
      <c r="L22" s="28"/>
      <c r="M22" s="28"/>
      <c r="N22" s="28"/>
      <c r="O22" s="28"/>
      <c r="P22" s="28"/>
      <c r="Q22" s="28"/>
      <c r="R22" s="28"/>
      <c r="S22" s="28"/>
      <c r="T22" s="28"/>
      <c r="U22" s="28"/>
      <c r="V22" s="28"/>
      <c r="W22" s="28"/>
      <c r="X22" s="28"/>
      <c r="Y22" s="28"/>
      <c r="Z22" s="29"/>
    </row>
    <row r="23" spans="2:26">
      <c r="B23" s="27"/>
      <c r="C23" s="28"/>
      <c r="D23" s="28"/>
      <c r="E23" s="28"/>
      <c r="F23" s="28"/>
      <c r="G23" s="28"/>
      <c r="H23" s="28"/>
      <c r="I23" s="28"/>
      <c r="J23" s="28"/>
      <c r="K23" s="28"/>
      <c r="L23" s="28"/>
      <c r="M23" s="28"/>
      <c r="N23" s="28"/>
      <c r="O23" s="28"/>
      <c r="P23" s="28"/>
      <c r="Q23" s="28"/>
      <c r="R23" s="28"/>
      <c r="S23" s="28"/>
      <c r="T23" s="28"/>
      <c r="U23" s="28"/>
      <c r="V23" s="28"/>
      <c r="W23" s="28"/>
      <c r="X23" s="28"/>
      <c r="Y23" s="28"/>
      <c r="Z23" s="29"/>
    </row>
    <row r="24" spans="2:26">
      <c r="B24" s="27"/>
      <c r="C24" s="28"/>
      <c r="D24" s="28"/>
      <c r="E24" s="28"/>
      <c r="F24" s="28"/>
      <c r="G24" s="28"/>
      <c r="H24" s="28"/>
      <c r="I24" s="28"/>
      <c r="J24" s="28"/>
      <c r="K24" s="28"/>
      <c r="L24" s="28"/>
      <c r="M24" s="28"/>
      <c r="N24" s="28"/>
      <c r="O24" s="28"/>
      <c r="P24" s="28"/>
      <c r="Q24" s="28"/>
      <c r="R24" s="28"/>
      <c r="S24" s="28"/>
      <c r="T24" s="28"/>
      <c r="U24" s="28"/>
      <c r="V24" s="28"/>
      <c r="W24" s="28"/>
      <c r="X24" s="28"/>
      <c r="Y24" s="28"/>
      <c r="Z24" s="29"/>
    </row>
    <row r="25" spans="2:26">
      <c r="B25" s="27"/>
      <c r="C25" s="28"/>
      <c r="D25" s="28"/>
      <c r="E25" s="28"/>
      <c r="F25" s="28"/>
      <c r="G25" s="28"/>
      <c r="H25" s="28"/>
      <c r="I25" s="28"/>
      <c r="J25" s="28"/>
      <c r="K25" s="28"/>
      <c r="L25" s="28"/>
      <c r="M25" s="28"/>
      <c r="N25" s="28"/>
      <c r="O25" s="28"/>
      <c r="P25" s="28"/>
      <c r="Q25" s="28"/>
      <c r="R25" s="28"/>
      <c r="S25" s="28"/>
      <c r="T25" s="28"/>
      <c r="U25" s="28"/>
      <c r="V25" s="28"/>
      <c r="W25" s="28"/>
      <c r="X25" s="28"/>
      <c r="Y25" s="28"/>
      <c r="Z25" s="29"/>
    </row>
    <row r="26" spans="2:26">
      <c r="B26" s="27"/>
      <c r="C26" s="28"/>
      <c r="D26" s="28"/>
      <c r="E26" s="28"/>
      <c r="F26" s="28"/>
      <c r="G26" s="28"/>
      <c r="H26" s="28"/>
      <c r="I26" s="28"/>
      <c r="J26" s="28"/>
      <c r="K26" s="28"/>
      <c r="L26" s="28"/>
      <c r="M26" s="28"/>
      <c r="N26" s="28"/>
      <c r="O26" s="28"/>
      <c r="P26" s="28"/>
      <c r="Q26" s="28"/>
      <c r="R26" s="28"/>
      <c r="S26" s="28"/>
      <c r="T26" s="28"/>
      <c r="U26" s="28"/>
      <c r="V26" s="28"/>
      <c r="W26" s="28"/>
      <c r="X26" s="28"/>
      <c r="Y26" s="28"/>
      <c r="Z26" s="29"/>
    </row>
    <row r="27" spans="2:26">
      <c r="B27" s="30"/>
      <c r="C27" s="31"/>
      <c r="D27" s="31"/>
      <c r="E27" s="31"/>
      <c r="F27" s="31"/>
      <c r="G27" s="31"/>
      <c r="H27" s="31"/>
      <c r="I27" s="31"/>
      <c r="J27" s="31"/>
      <c r="K27" s="31"/>
      <c r="L27" s="31"/>
      <c r="M27" s="31"/>
      <c r="N27" s="31"/>
      <c r="O27" s="31"/>
      <c r="P27" s="31"/>
      <c r="Q27" s="31"/>
      <c r="R27" s="31"/>
      <c r="S27" s="31"/>
      <c r="T27" s="31"/>
      <c r="U27" s="31"/>
      <c r="V27" s="31"/>
      <c r="W27" s="31"/>
      <c r="X27" s="31"/>
      <c r="Y27" s="31"/>
      <c r="Z27" s="32"/>
    </row>
  </sheetData>
  <mergeCells count="11">
    <mergeCell ref="B16:Z17"/>
    <mergeCell ref="B3:B4"/>
    <mergeCell ref="C3:E3"/>
    <mergeCell ref="H4:J4"/>
    <mergeCell ref="G3:G5"/>
    <mergeCell ref="H3:Y3"/>
    <mergeCell ref="K4:M4"/>
    <mergeCell ref="N4:P4"/>
    <mergeCell ref="Q4:S4"/>
    <mergeCell ref="T4:V4"/>
    <mergeCell ref="W4:Y4"/>
  </mergeCells>
  <hyperlinks>
    <hyperlink ref="A1" location="Indice!A1" display="Indice!A1" xr:uid="{00000000-0004-0000-1F00-000000000000}"/>
    <hyperlink ref="K1" location="'Ficha_Jefatura de hogar'!A1" display="ficha técnica" xr:uid="{00000000-0004-0000-1F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8" tint="0.59999389629810485"/>
  </sheetPr>
  <dimension ref="A1:AD46"/>
  <sheetViews>
    <sheetView workbookViewId="0">
      <selection activeCell="C13" sqref="C13:C17"/>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+'Jefatura de hogar'!B1</f>
        <v xml:space="preserve">Porcentaje de hogares por tipo de jefatura </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193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186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350</v>
      </c>
      <c r="C10" s="6" t="s">
        <v>351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Jefatura de hogar'!A1" display="'Jefatura de hogar'!A1" xr:uid="{00000000-0004-0000-2000-000000000000}"/>
    <hyperlink ref="C17" r:id="rId1" xr:uid="{00000000-0004-0000-2000-000001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0" tint="-0.249977111117893"/>
  </sheetPr>
  <dimension ref="A1:K26"/>
  <sheetViews>
    <sheetView workbookViewId="0">
      <selection activeCell="I34" sqref="I34"/>
    </sheetView>
  </sheetViews>
  <sheetFormatPr defaultColWidth="11.42578125" defaultRowHeight="15"/>
  <cols>
    <col min="1" max="1" width="5" style="2" customWidth="1"/>
    <col min="2" max="2" width="11.42578125" style="2"/>
    <col min="3" max="3" width="10" style="2" customWidth="1"/>
    <col min="4" max="4" width="11.85546875" style="2" customWidth="1"/>
    <col min="5" max="5" width="12.28515625" style="2" customWidth="1"/>
    <col min="6" max="6" width="10.7109375" style="2" customWidth="1"/>
    <col min="7" max="7" width="8.140625" style="2" customWidth="1"/>
    <col min="8" max="16384" width="11.42578125" style="2"/>
  </cols>
  <sheetData>
    <row r="1" spans="1:11" s="18" customFormat="1" ht="18.75">
      <c r="A1" s="65">
        <v>16</v>
      </c>
      <c r="B1" s="18" t="str">
        <f>+Indice!B21</f>
        <v>Distribución del  gasto social  de los hogares</v>
      </c>
      <c r="K1" s="64" t="s">
        <v>19</v>
      </c>
    </row>
    <row r="2" spans="1:11" s="18" customFormat="1" ht="18.75">
      <c r="A2" s="17"/>
    </row>
    <row r="3" spans="1:11">
      <c r="B3" s="489" t="s">
        <v>0</v>
      </c>
      <c r="C3" s="491" t="s">
        <v>194</v>
      </c>
      <c r="D3" s="491"/>
      <c r="E3" s="491"/>
      <c r="F3" s="492"/>
      <c r="G3" s="55"/>
    </row>
    <row r="4" spans="1:11" ht="15.75" customHeight="1">
      <c r="B4" s="490"/>
      <c r="C4" s="138" t="s">
        <v>195</v>
      </c>
      <c r="D4" s="70" t="s">
        <v>196</v>
      </c>
      <c r="E4" s="139" t="s">
        <v>197</v>
      </c>
      <c r="F4" s="140" t="s">
        <v>198</v>
      </c>
      <c r="G4" s="137"/>
    </row>
    <row r="5" spans="1:11">
      <c r="B5" s="20">
        <v>2010</v>
      </c>
      <c r="C5" s="123"/>
      <c r="D5" s="123"/>
      <c r="E5" s="43"/>
      <c r="F5" s="46"/>
      <c r="G5" s="130"/>
    </row>
    <row r="6" spans="1:11">
      <c r="B6" s="20">
        <v>2011</v>
      </c>
      <c r="C6" s="123"/>
      <c r="D6" s="123"/>
      <c r="E6" s="43"/>
      <c r="F6" s="46"/>
      <c r="G6" s="123"/>
    </row>
    <row r="7" spans="1:11">
      <c r="B7" s="20">
        <v>2012</v>
      </c>
      <c r="C7" s="123"/>
      <c r="D7" s="123"/>
      <c r="E7" s="43"/>
      <c r="F7" s="46"/>
      <c r="G7" s="123"/>
    </row>
    <row r="8" spans="1:11">
      <c r="B8" s="20">
        <v>2013</v>
      </c>
      <c r="C8" s="123"/>
      <c r="D8" s="123"/>
      <c r="E8" s="43"/>
      <c r="F8" s="46"/>
      <c r="G8" s="123"/>
    </row>
    <row r="9" spans="1:11">
      <c r="B9" s="20">
        <v>2014</v>
      </c>
      <c r="C9" s="123"/>
      <c r="D9" s="123"/>
      <c r="E9" s="43"/>
      <c r="F9" s="46"/>
      <c r="G9" s="123"/>
    </row>
    <row r="10" spans="1:11">
      <c r="B10" s="20">
        <v>2015</v>
      </c>
      <c r="C10" s="123"/>
      <c r="D10" s="123"/>
      <c r="E10" s="43"/>
      <c r="F10" s="46"/>
      <c r="G10" s="123"/>
    </row>
    <row r="11" spans="1:11">
      <c r="B11" s="21">
        <v>2016</v>
      </c>
      <c r="C11" s="124"/>
      <c r="D11" s="124"/>
      <c r="E11" s="47"/>
      <c r="F11" s="49"/>
      <c r="G11" s="123"/>
    </row>
    <row r="12" spans="1:11">
      <c r="B12" s="22" t="s">
        <v>199</v>
      </c>
      <c r="C12" s="22"/>
      <c r="D12" s="22"/>
      <c r="G12" s="42"/>
    </row>
    <row r="15" spans="1:11" s="24" customFormat="1" ht="12.75" customHeight="1">
      <c r="B15" s="502" t="s">
        <v>29</v>
      </c>
      <c r="C15" s="502"/>
      <c r="D15" s="502"/>
      <c r="E15" s="502"/>
      <c r="F15" s="502"/>
      <c r="G15" s="502"/>
      <c r="H15" s="502"/>
      <c r="I15" s="502"/>
      <c r="J15" s="502"/>
    </row>
    <row r="16" spans="1:11" s="24" customFormat="1" ht="12.75">
      <c r="B16" s="502"/>
      <c r="C16" s="502"/>
      <c r="D16" s="502"/>
      <c r="E16" s="502"/>
      <c r="F16" s="502"/>
      <c r="G16" s="502"/>
      <c r="H16" s="502"/>
      <c r="I16" s="502"/>
      <c r="J16" s="502"/>
    </row>
    <row r="17" spans="2:10" ht="15.75">
      <c r="B17" s="23" t="s">
        <v>1</v>
      </c>
      <c r="C17" s="23"/>
      <c r="D17" s="23"/>
      <c r="E17" s="33"/>
    </row>
    <row r="18" spans="2:10" ht="15" customHeight="1">
      <c r="B18" s="493" t="s">
        <v>440</v>
      </c>
      <c r="C18" s="574"/>
      <c r="D18" s="574"/>
      <c r="E18" s="574"/>
      <c r="F18" s="574"/>
      <c r="G18" s="574"/>
      <c r="H18" s="574"/>
      <c r="I18" s="574"/>
      <c r="J18" s="575"/>
    </row>
    <row r="19" spans="2:10">
      <c r="B19" s="576"/>
      <c r="C19" s="577"/>
      <c r="D19" s="577"/>
      <c r="E19" s="577"/>
      <c r="F19" s="577"/>
      <c r="G19" s="577"/>
      <c r="H19" s="577"/>
      <c r="I19" s="577"/>
      <c r="J19" s="578"/>
    </row>
    <row r="20" spans="2:10">
      <c r="B20" s="576"/>
      <c r="C20" s="577"/>
      <c r="D20" s="577"/>
      <c r="E20" s="577"/>
      <c r="F20" s="577"/>
      <c r="G20" s="577"/>
      <c r="H20" s="577"/>
      <c r="I20" s="577"/>
      <c r="J20" s="578"/>
    </row>
    <row r="21" spans="2:10">
      <c r="B21" s="576"/>
      <c r="C21" s="577"/>
      <c r="D21" s="577"/>
      <c r="E21" s="577"/>
      <c r="F21" s="577"/>
      <c r="G21" s="577"/>
      <c r="H21" s="577"/>
      <c r="I21" s="577"/>
      <c r="J21" s="578"/>
    </row>
    <row r="22" spans="2:10">
      <c r="B22" s="576"/>
      <c r="C22" s="577"/>
      <c r="D22" s="577"/>
      <c r="E22" s="577"/>
      <c r="F22" s="577"/>
      <c r="G22" s="577"/>
      <c r="H22" s="577"/>
      <c r="I22" s="577"/>
      <c r="J22" s="578"/>
    </row>
    <row r="23" spans="2:10">
      <c r="B23" s="576"/>
      <c r="C23" s="577"/>
      <c r="D23" s="577"/>
      <c r="E23" s="577"/>
      <c r="F23" s="577"/>
      <c r="G23" s="577"/>
      <c r="H23" s="577"/>
      <c r="I23" s="577"/>
      <c r="J23" s="578"/>
    </row>
    <row r="24" spans="2:10">
      <c r="B24" s="576"/>
      <c r="C24" s="577"/>
      <c r="D24" s="577"/>
      <c r="E24" s="577"/>
      <c r="F24" s="577"/>
      <c r="G24" s="577"/>
      <c r="H24" s="577"/>
      <c r="I24" s="577"/>
      <c r="J24" s="578"/>
    </row>
    <row r="25" spans="2:10">
      <c r="B25" s="576"/>
      <c r="C25" s="577"/>
      <c r="D25" s="577"/>
      <c r="E25" s="577"/>
      <c r="F25" s="577"/>
      <c r="G25" s="577"/>
      <c r="H25" s="577"/>
      <c r="I25" s="577"/>
      <c r="J25" s="578"/>
    </row>
    <row r="26" spans="2:10">
      <c r="B26" s="579"/>
      <c r="C26" s="580"/>
      <c r="D26" s="580"/>
      <c r="E26" s="580"/>
      <c r="F26" s="580"/>
      <c r="G26" s="580"/>
      <c r="H26" s="580"/>
      <c r="I26" s="580"/>
      <c r="J26" s="581"/>
    </row>
  </sheetData>
  <mergeCells count="4">
    <mergeCell ref="C3:F3"/>
    <mergeCell ref="B15:J16"/>
    <mergeCell ref="B3:B4"/>
    <mergeCell ref="B18:J26"/>
  </mergeCells>
  <hyperlinks>
    <hyperlink ref="A1" location="Indice!A1" display="Indice!A1" xr:uid="{00000000-0004-0000-2100-000000000000}"/>
    <hyperlink ref="K1" location="'Ficha_gasto social de los hogar'!A1" display="ficha técnica" xr:uid="{00000000-0004-0000-21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0" tint="-0.34998626667073579"/>
  </sheetPr>
  <dimension ref="A1:AD46"/>
  <sheetViews>
    <sheetView workbookViewId="0">
      <selection activeCell="C13" sqref="C13:C17"/>
    </sheetView>
  </sheetViews>
  <sheetFormatPr defaultColWidth="11.42578125" defaultRowHeight="15"/>
  <cols>
    <col min="1" max="1" width="4.42578125" style="2" customWidth="1"/>
    <col min="2" max="2" width="39.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+'Gasto social de los hogares'!B1</f>
        <v>Distribución del  gasto social  de los hogares</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200</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201</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352</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Gasto social de los hogares'!A1" display="'Gasto social de los hogares'!A1" xr:uid="{00000000-0004-0000-2200-000000000000}"/>
    <hyperlink ref="C17" r:id="rId1" xr:uid="{00000000-0004-0000-2200-000001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4" tint="0.59999389629810485"/>
  </sheetPr>
  <dimension ref="A1:U27"/>
  <sheetViews>
    <sheetView workbookViewId="0">
      <selection activeCell="L17" sqref="L17"/>
    </sheetView>
  </sheetViews>
  <sheetFormatPr defaultColWidth="10.85546875" defaultRowHeight="15"/>
  <cols>
    <col min="1" max="1" width="5" style="372" customWidth="1"/>
    <col min="2" max="2" width="9.140625" style="372" customWidth="1"/>
    <col min="3" max="3" width="15.7109375" style="372" customWidth="1"/>
    <col min="4" max="4" width="12.42578125" style="372" customWidth="1"/>
    <col min="5" max="5" width="10.85546875" style="372"/>
    <col min="6" max="6" width="17.42578125" style="372" customWidth="1"/>
    <col min="7" max="7" width="19.7109375" style="372" customWidth="1"/>
    <col min="8" max="9" width="10.85546875" style="372"/>
    <col min="10" max="10" width="16.42578125" style="372" customWidth="1"/>
    <col min="11" max="11" width="20.85546875" style="372" customWidth="1"/>
    <col min="12" max="13" width="19.42578125" style="372" customWidth="1"/>
    <col min="14" max="15" width="18.140625" style="372" customWidth="1"/>
    <col min="16" max="17" width="19.42578125" style="372" customWidth="1"/>
    <col min="18" max="21" width="19.85546875" style="372" customWidth="1"/>
    <col min="22" max="16384" width="10.85546875" style="372"/>
  </cols>
  <sheetData>
    <row r="1" spans="1:21" s="387" customFormat="1" ht="18.75">
      <c r="A1" s="402">
        <v>17</v>
      </c>
      <c r="B1" s="387" t="str">
        <f>+[1]Indice!B22</f>
        <v xml:space="preserve">Porcentaje de  población en pobreza </v>
      </c>
      <c r="G1" s="401" t="s">
        <v>19</v>
      </c>
    </row>
    <row r="2" spans="1:21" s="387" customFormat="1" ht="18.75">
      <c r="A2" s="402"/>
      <c r="G2" s="401"/>
    </row>
    <row r="3" spans="1:21" s="387" customFormat="1" ht="18.75">
      <c r="A3" s="386"/>
      <c r="E3" s="489" t="s">
        <v>0</v>
      </c>
      <c r="F3" s="491" t="s">
        <v>204</v>
      </c>
      <c r="G3" s="492"/>
      <c r="I3" s="489" t="s">
        <v>0</v>
      </c>
      <c r="J3" s="491" t="s">
        <v>175</v>
      </c>
      <c r="K3" s="491"/>
      <c r="L3" s="491"/>
      <c r="M3" s="491"/>
      <c r="N3" s="491"/>
      <c r="O3" s="491"/>
      <c r="P3" s="491"/>
      <c r="Q3" s="491"/>
      <c r="R3" s="491"/>
      <c r="S3" s="491"/>
      <c r="T3" s="491"/>
      <c r="U3" s="492"/>
    </row>
    <row r="4" spans="1:21">
      <c r="B4" s="179" t="s">
        <v>0</v>
      </c>
      <c r="C4" s="458" t="s">
        <v>40</v>
      </c>
      <c r="D4" s="350"/>
      <c r="E4" s="536"/>
      <c r="F4" s="470" t="s">
        <v>455</v>
      </c>
      <c r="G4" s="471" t="s">
        <v>202</v>
      </c>
      <c r="I4" s="536"/>
      <c r="J4" s="570" t="s">
        <v>23</v>
      </c>
      <c r="K4" s="570"/>
      <c r="L4" s="571" t="s">
        <v>24</v>
      </c>
      <c r="M4" s="571"/>
      <c r="N4" s="571" t="s">
        <v>25</v>
      </c>
      <c r="O4" s="571"/>
      <c r="P4" s="571" t="s">
        <v>26</v>
      </c>
      <c r="Q4" s="571"/>
      <c r="R4" s="571" t="s">
        <v>28</v>
      </c>
      <c r="S4" s="571"/>
      <c r="T4" s="572" t="s">
        <v>27</v>
      </c>
      <c r="U4" s="573"/>
    </row>
    <row r="5" spans="1:21">
      <c r="B5" s="388">
        <v>2010</v>
      </c>
      <c r="C5" s="182">
        <v>24.202526511761885</v>
      </c>
      <c r="D5" s="407"/>
      <c r="E5" s="388">
        <v>2010</v>
      </c>
      <c r="F5" s="185">
        <v>24.202526511761885</v>
      </c>
      <c r="G5" s="182">
        <v>6.541287263198889</v>
      </c>
      <c r="H5" s="226"/>
      <c r="I5" s="536"/>
      <c r="J5" s="180" t="s">
        <v>456</v>
      </c>
      <c r="K5" s="180" t="s">
        <v>202</v>
      </c>
      <c r="L5" s="180" t="s">
        <v>202</v>
      </c>
      <c r="M5" s="180" t="s">
        <v>203</v>
      </c>
      <c r="N5" s="180" t="s">
        <v>202</v>
      </c>
      <c r="O5" s="180" t="s">
        <v>203</v>
      </c>
      <c r="P5" s="180" t="s">
        <v>202</v>
      </c>
      <c r="Q5" s="180" t="s">
        <v>203</v>
      </c>
      <c r="R5" s="180" t="s">
        <v>202</v>
      </c>
      <c r="S5" s="180" t="s">
        <v>203</v>
      </c>
      <c r="T5" s="180" t="s">
        <v>202</v>
      </c>
      <c r="U5" s="181" t="s">
        <v>203</v>
      </c>
    </row>
    <row r="6" spans="1:21">
      <c r="B6" s="389">
        <v>2011</v>
      </c>
      <c r="C6" s="183">
        <v>24.812346241815938</v>
      </c>
      <c r="D6" s="406"/>
      <c r="E6" s="389">
        <v>2011</v>
      </c>
      <c r="F6" s="186">
        <v>24.812346241815938</v>
      </c>
      <c r="G6" s="183">
        <v>7.2844809141172391</v>
      </c>
      <c r="H6" s="226"/>
      <c r="I6" s="388">
        <v>2010</v>
      </c>
      <c r="J6" s="134">
        <v>18.67394631932472</v>
      </c>
      <c r="K6" s="134">
        <v>4.2048427356495264</v>
      </c>
      <c r="L6" s="134">
        <v>36.398445875113275</v>
      </c>
      <c r="M6" s="134">
        <v>12.038545140102226</v>
      </c>
      <c r="N6" s="134">
        <v>29.790259924956459</v>
      </c>
      <c r="O6" s="134">
        <v>9.2791378175031465</v>
      </c>
      <c r="P6" s="134">
        <v>37.426187289906551</v>
      </c>
      <c r="Q6" s="134">
        <v>13.697731352084098</v>
      </c>
      <c r="R6" s="134">
        <v>34.383991629610257</v>
      </c>
      <c r="S6" s="134">
        <v>8.1497786485966266</v>
      </c>
      <c r="T6" s="134">
        <v>28.274805908108249</v>
      </c>
      <c r="U6" s="34">
        <v>9.2320668303649818</v>
      </c>
    </row>
    <row r="7" spans="1:21">
      <c r="B7" s="389">
        <v>2012</v>
      </c>
      <c r="C7" s="183">
        <v>23.482390189401496</v>
      </c>
      <c r="D7" s="406"/>
      <c r="E7" s="389">
        <v>2012</v>
      </c>
      <c r="F7" s="186">
        <v>23.482390189401496</v>
      </c>
      <c r="G7" s="183">
        <v>7.1480461574854246</v>
      </c>
      <c r="H7" s="226"/>
      <c r="I7" s="389">
        <v>2011</v>
      </c>
      <c r="J7" s="398">
        <v>20.117123119297833</v>
      </c>
      <c r="K7" s="398">
        <v>4.4636821257172228</v>
      </c>
      <c r="L7" s="398">
        <v>33.888093080363667</v>
      </c>
      <c r="M7" s="398">
        <v>12.211827988423423</v>
      </c>
      <c r="N7" s="398">
        <v>27.599435846728142</v>
      </c>
      <c r="O7" s="398">
        <v>10.21722967016963</v>
      </c>
      <c r="P7" s="398">
        <v>34.99962494734838</v>
      </c>
      <c r="Q7" s="398">
        <v>14.606281266408553</v>
      </c>
      <c r="R7" s="398">
        <v>35.377965566644818</v>
      </c>
      <c r="S7" s="398">
        <v>12.755154075908791</v>
      </c>
      <c r="T7" s="398">
        <v>29.692394366197185</v>
      </c>
      <c r="U7" s="394">
        <v>9.6416901408450695</v>
      </c>
    </row>
    <row r="8" spans="1:21">
      <c r="B8" s="389">
        <v>2013</v>
      </c>
      <c r="C8" s="183">
        <v>23.28602634712</v>
      </c>
      <c r="D8" s="406"/>
      <c r="E8" s="389">
        <v>2013</v>
      </c>
      <c r="F8" s="186">
        <v>23.28602634712</v>
      </c>
      <c r="G8" s="183">
        <v>7.2502317222250685</v>
      </c>
      <c r="H8" s="226"/>
      <c r="I8" s="389">
        <v>2012</v>
      </c>
      <c r="J8" s="398">
        <v>18.381755119428909</v>
      </c>
      <c r="K8" s="398">
        <v>4.766049040964055</v>
      </c>
      <c r="L8" s="398">
        <v>37.763162423560999</v>
      </c>
      <c r="M8" s="398">
        <v>13.876619130115534</v>
      </c>
      <c r="N8" s="398">
        <v>30.621844063361241</v>
      </c>
      <c r="O8" s="398">
        <v>9.8301669004049383</v>
      </c>
      <c r="P8" s="398">
        <v>36.924699346106358</v>
      </c>
      <c r="Q8" s="398">
        <v>13.16675430975353</v>
      </c>
      <c r="R8" s="398">
        <v>28.664857334998562</v>
      </c>
      <c r="S8" s="398">
        <v>10.30406379095014</v>
      </c>
      <c r="T8" s="398">
        <v>26.378270507526381</v>
      </c>
      <c r="U8" s="394">
        <v>8.3260087231960718</v>
      </c>
    </row>
    <row r="9" spans="1:21">
      <c r="B9" s="389">
        <v>2014</v>
      </c>
      <c r="C9" s="183">
        <v>24.583818705798031</v>
      </c>
      <c r="D9" s="406"/>
      <c r="E9" s="389">
        <v>2014</v>
      </c>
      <c r="F9" s="186">
        <v>24.583818705798031</v>
      </c>
      <c r="G9" s="183">
        <v>7.2435527101371395</v>
      </c>
      <c r="H9" s="226"/>
      <c r="I9" s="389">
        <v>2013</v>
      </c>
      <c r="J9" s="398">
        <v>17.463734050499095</v>
      </c>
      <c r="K9" s="398">
        <v>4.5019105822290113</v>
      </c>
      <c r="L9" s="398">
        <v>37.135346740343984</v>
      </c>
      <c r="M9" s="398">
        <v>13.319012422448029</v>
      </c>
      <c r="N9" s="398">
        <v>34.239675886294535</v>
      </c>
      <c r="O9" s="398">
        <v>11.392685302712755</v>
      </c>
      <c r="P9" s="398">
        <v>37.098539318197282</v>
      </c>
      <c r="Q9" s="398">
        <v>14.929744380684523</v>
      </c>
      <c r="R9" s="398">
        <v>31.706618911649276</v>
      </c>
      <c r="S9" s="398">
        <v>10.92798186949538</v>
      </c>
      <c r="T9" s="398">
        <v>25.396945779183845</v>
      </c>
      <c r="U9" s="394">
        <v>8.68269798534104</v>
      </c>
    </row>
    <row r="10" spans="1:21">
      <c r="B10" s="389">
        <v>2015</v>
      </c>
      <c r="C10" s="183">
        <v>23.589308240640253</v>
      </c>
      <c r="D10" s="406"/>
      <c r="E10" s="389">
        <v>2015</v>
      </c>
      <c r="F10" s="186">
        <v>23.589308240640253</v>
      </c>
      <c r="G10" s="183">
        <v>7.7571954396144882</v>
      </c>
      <c r="H10" s="226"/>
      <c r="I10" s="389">
        <v>2014</v>
      </c>
      <c r="J10" s="398">
        <v>19.057494640832974</v>
      </c>
      <c r="K10" s="398">
        <v>4.794119650189181</v>
      </c>
      <c r="L10" s="398">
        <v>36.291571500194976</v>
      </c>
      <c r="M10" s="398">
        <v>13.016266503258873</v>
      </c>
      <c r="N10" s="398">
        <v>31.12450309487938</v>
      </c>
      <c r="O10" s="398">
        <v>9.9947359822838582</v>
      </c>
      <c r="P10" s="398">
        <v>39.750752764814663</v>
      </c>
      <c r="Q10" s="398">
        <v>13.890159476698665</v>
      </c>
      <c r="R10" s="398">
        <v>31.858183797573631</v>
      </c>
      <c r="S10" s="398">
        <v>9.5755839896086172</v>
      </c>
      <c r="T10" s="398">
        <v>29.536905879793945</v>
      </c>
      <c r="U10" s="394">
        <v>10.075970990965182</v>
      </c>
    </row>
    <row r="11" spans="1:21">
      <c r="B11" s="389">
        <v>2016</v>
      </c>
      <c r="C11" s="183">
        <v>22.862446406259771</v>
      </c>
      <c r="D11" s="406"/>
      <c r="E11" s="389">
        <v>2016</v>
      </c>
      <c r="F11" s="186">
        <v>22.862446406259771</v>
      </c>
      <c r="G11" s="183">
        <v>7.0386940910819398</v>
      </c>
      <c r="H11" s="226"/>
      <c r="I11" s="389">
        <v>2015</v>
      </c>
      <c r="J11" s="398">
        <v>18.438400117280754</v>
      </c>
      <c r="K11" s="398">
        <v>4.8485262440672434</v>
      </c>
      <c r="L11" s="398">
        <v>28.666021466572623</v>
      </c>
      <c r="M11" s="398">
        <v>10.704853763758345</v>
      </c>
      <c r="N11" s="398">
        <v>30.243256081402038</v>
      </c>
      <c r="O11" s="398">
        <v>11.89101156100331</v>
      </c>
      <c r="P11" s="398">
        <v>37.724105251421562</v>
      </c>
      <c r="Q11" s="398">
        <v>14.671646783364926</v>
      </c>
      <c r="R11" s="398">
        <v>32.485481381328029</v>
      </c>
      <c r="S11" s="398">
        <v>12.460747238751388</v>
      </c>
      <c r="T11" s="398">
        <v>30.906536950810292</v>
      </c>
      <c r="U11" s="394">
        <v>12.894935358842963</v>
      </c>
    </row>
    <row r="12" spans="1:21">
      <c r="B12" s="390">
        <v>2017</v>
      </c>
      <c r="C12" s="184">
        <v>22.136978562004142</v>
      </c>
      <c r="D12" s="397"/>
      <c r="E12" s="390">
        <v>2017</v>
      </c>
      <c r="F12" s="187">
        <v>22.136978562004142</v>
      </c>
      <c r="G12" s="184">
        <v>6.2112657133309677</v>
      </c>
      <c r="H12" s="226"/>
      <c r="I12" s="389">
        <v>2016</v>
      </c>
      <c r="J12" s="398">
        <v>17.699960789577215</v>
      </c>
      <c r="K12" s="398">
        <v>4.3283821792750654</v>
      </c>
      <c r="L12" s="398">
        <v>27.389921583543064</v>
      </c>
      <c r="M12" s="398">
        <v>10.164466851715478</v>
      </c>
      <c r="N12" s="398">
        <v>31.259570064310832</v>
      </c>
      <c r="O12" s="398">
        <v>10.085571775042327</v>
      </c>
      <c r="P12" s="398">
        <v>34.37222862717276</v>
      </c>
      <c r="Q12" s="398">
        <v>12.119213373536715</v>
      </c>
      <c r="R12" s="398">
        <v>31.645748420594582</v>
      </c>
      <c r="S12" s="398">
        <v>11.412727740806641</v>
      </c>
      <c r="T12" s="398">
        <v>32.019130243626876</v>
      </c>
      <c r="U12" s="394">
        <v>13.278699838706792</v>
      </c>
    </row>
    <row r="13" spans="1:21">
      <c r="B13" s="391" t="s">
        <v>205</v>
      </c>
      <c r="F13" s="472"/>
      <c r="G13" s="472"/>
      <c r="I13" s="390">
        <v>2017</v>
      </c>
      <c r="J13" s="47">
        <v>17.21930540438068</v>
      </c>
      <c r="K13" s="47">
        <v>4.1011362363481334</v>
      </c>
      <c r="L13" s="47">
        <v>24.909750165115423</v>
      </c>
      <c r="M13" s="47">
        <v>6.7059407069857748</v>
      </c>
      <c r="N13" s="47">
        <v>34.721631076830448</v>
      </c>
      <c r="O13" s="47">
        <v>11.104997802669324</v>
      </c>
      <c r="P13" s="47">
        <v>31.534428502266625</v>
      </c>
      <c r="Q13" s="47">
        <v>11.116093041679504</v>
      </c>
      <c r="R13" s="47">
        <v>30.661192593777674</v>
      </c>
      <c r="S13" s="47">
        <v>10.683680758198152</v>
      </c>
      <c r="T13" s="47">
        <v>30.093790305413293</v>
      </c>
      <c r="U13" s="395">
        <v>8.9482713282159807</v>
      </c>
    </row>
    <row r="15" spans="1:21" s="393" customFormat="1" ht="12.75" customHeight="1">
      <c r="B15" s="502" t="s">
        <v>427</v>
      </c>
      <c r="C15" s="502"/>
      <c r="D15" s="502"/>
      <c r="E15" s="502"/>
      <c r="F15" s="502"/>
      <c r="G15" s="502"/>
      <c r="H15" s="502"/>
      <c r="I15" s="502"/>
      <c r="J15" s="502"/>
    </row>
    <row r="16" spans="1:21" s="393" customFormat="1" ht="12.75">
      <c r="B16" s="502"/>
      <c r="C16" s="502"/>
      <c r="D16" s="502"/>
      <c r="E16" s="502"/>
      <c r="F16" s="502"/>
      <c r="G16" s="502"/>
      <c r="H16" s="502"/>
      <c r="I16" s="502"/>
      <c r="J16" s="502"/>
    </row>
    <row r="17" spans="2:10" s="393" customFormat="1" ht="13.5" customHeight="1">
      <c r="B17" s="461"/>
      <c r="C17" s="461"/>
      <c r="D17" s="461"/>
      <c r="E17" s="461"/>
      <c r="F17" s="461"/>
      <c r="G17" s="461"/>
      <c r="H17" s="461"/>
      <c r="I17" s="461"/>
      <c r="J17" s="461"/>
    </row>
    <row r="18" spans="2:10" ht="15.75">
      <c r="B18" s="392" t="s">
        <v>1</v>
      </c>
      <c r="C18" s="392"/>
    </row>
    <row r="19" spans="2:10" ht="15" customHeight="1">
      <c r="B19" s="517" t="s">
        <v>457</v>
      </c>
      <c r="C19" s="494"/>
      <c r="D19" s="494"/>
      <c r="E19" s="494"/>
      <c r="F19" s="494"/>
      <c r="G19" s="494"/>
      <c r="H19" s="494"/>
      <c r="I19" s="494"/>
      <c r="J19" s="495"/>
    </row>
    <row r="20" spans="2:10">
      <c r="B20" s="496"/>
      <c r="C20" s="497"/>
      <c r="D20" s="497"/>
      <c r="E20" s="497"/>
      <c r="F20" s="497"/>
      <c r="G20" s="497"/>
      <c r="H20" s="497"/>
      <c r="I20" s="497"/>
      <c r="J20" s="498"/>
    </row>
    <row r="21" spans="2:10">
      <c r="B21" s="496"/>
      <c r="C21" s="497"/>
      <c r="D21" s="497"/>
      <c r="E21" s="497"/>
      <c r="F21" s="497"/>
      <c r="G21" s="497"/>
      <c r="H21" s="497"/>
      <c r="I21" s="497"/>
      <c r="J21" s="498"/>
    </row>
    <row r="22" spans="2:10">
      <c r="B22" s="496"/>
      <c r="C22" s="497"/>
      <c r="D22" s="497"/>
      <c r="E22" s="497"/>
      <c r="F22" s="497"/>
      <c r="G22" s="497"/>
      <c r="H22" s="497"/>
      <c r="I22" s="497"/>
      <c r="J22" s="498"/>
    </row>
    <row r="23" spans="2:10">
      <c r="B23" s="496"/>
      <c r="C23" s="497"/>
      <c r="D23" s="497"/>
      <c r="E23" s="497"/>
      <c r="F23" s="497"/>
      <c r="G23" s="497"/>
      <c r="H23" s="497"/>
      <c r="I23" s="497"/>
      <c r="J23" s="498"/>
    </row>
    <row r="24" spans="2:10">
      <c r="B24" s="496"/>
      <c r="C24" s="497"/>
      <c r="D24" s="497"/>
      <c r="E24" s="497"/>
      <c r="F24" s="497"/>
      <c r="G24" s="497"/>
      <c r="H24" s="497"/>
      <c r="I24" s="497"/>
      <c r="J24" s="498"/>
    </row>
    <row r="25" spans="2:10">
      <c r="B25" s="496"/>
      <c r="C25" s="497"/>
      <c r="D25" s="497"/>
      <c r="E25" s="497"/>
      <c r="F25" s="497"/>
      <c r="G25" s="497"/>
      <c r="H25" s="497"/>
      <c r="I25" s="497"/>
      <c r="J25" s="498"/>
    </row>
    <row r="26" spans="2:10">
      <c r="B26" s="496"/>
      <c r="C26" s="497"/>
      <c r="D26" s="497"/>
      <c r="E26" s="497"/>
      <c r="F26" s="497"/>
      <c r="G26" s="497"/>
      <c r="H26" s="497"/>
      <c r="I26" s="497"/>
      <c r="J26" s="498"/>
    </row>
    <row r="27" spans="2:10">
      <c r="B27" s="499"/>
      <c r="C27" s="500"/>
      <c r="D27" s="500"/>
      <c r="E27" s="500"/>
      <c r="F27" s="500"/>
      <c r="G27" s="500"/>
      <c r="H27" s="500"/>
      <c r="I27" s="500"/>
      <c r="J27" s="501"/>
    </row>
  </sheetData>
  <mergeCells count="12">
    <mergeCell ref="B19:J27"/>
    <mergeCell ref="B15:J16"/>
    <mergeCell ref="E3:E4"/>
    <mergeCell ref="F3:G3"/>
    <mergeCell ref="I3:I5"/>
    <mergeCell ref="J3:U3"/>
    <mergeCell ref="J4:K4"/>
    <mergeCell ref="L4:M4"/>
    <mergeCell ref="N4:O4"/>
    <mergeCell ref="P4:Q4"/>
    <mergeCell ref="R4:S4"/>
    <mergeCell ref="T4:U4"/>
  </mergeCells>
  <hyperlinks>
    <hyperlink ref="A1" location="Indice!A1" display="Indice!A1" xr:uid="{00000000-0004-0000-2300-000000000000}"/>
    <hyperlink ref="G1" location="'Ficha_población en pobreza (lín'!A1" display="ficha técnica" xr:uid="{00000000-0004-0000-23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4" tint="0.59999389629810485"/>
  </sheetPr>
  <dimension ref="A1:AD46"/>
  <sheetViews>
    <sheetView workbookViewId="0">
      <selection activeCell="C13" sqref="C13:C17"/>
    </sheetView>
  </sheetViews>
  <sheetFormatPr defaultColWidth="10.85546875" defaultRowHeight="15"/>
  <cols>
    <col min="1" max="1" width="4.42578125" style="372" customWidth="1"/>
    <col min="2" max="2" width="34.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+'[1]Población en pobreza_línea'!B1</f>
        <v xml:space="preserve">Porcentaje de  población en pobreza </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266.25" customHeight="1">
      <c r="B5" s="381" t="s">
        <v>4</v>
      </c>
      <c r="C5" s="399" t="s">
        <v>458</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65.25" customHeight="1">
      <c r="B6" s="381" t="s">
        <v>5</v>
      </c>
      <c r="C6" s="399"/>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40</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t="s">
        <v>459</v>
      </c>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186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354</v>
      </c>
      <c r="C10" s="374" t="s">
        <v>454</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344</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Población en pobreza_línea'!A1" display="'Población en pobreza_línea'!A1" xr:uid="{00000000-0004-0000-2400-000000000000}"/>
    <hyperlink ref="C17" r:id="rId1" xr:uid="{00000000-0004-0000-24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4" tint="0.59999389629810485"/>
  </sheetPr>
  <dimension ref="A1:L28"/>
  <sheetViews>
    <sheetView workbookViewId="0">
      <selection sqref="A1:XFD1048576"/>
    </sheetView>
  </sheetViews>
  <sheetFormatPr defaultColWidth="10.85546875" defaultRowHeight="15"/>
  <cols>
    <col min="1" max="1" width="5" style="372" customWidth="1"/>
    <col min="2" max="2" width="9.140625" style="372" customWidth="1"/>
    <col min="3" max="4" width="15.7109375" style="372" customWidth="1"/>
    <col min="5" max="5" width="12.42578125" style="372" customWidth="1"/>
    <col min="6" max="6" width="10.85546875" style="372"/>
    <col min="7" max="8" width="10.42578125" style="372" customWidth="1"/>
    <col min="9" max="9" width="16.42578125" style="372" customWidth="1"/>
    <col min="10" max="10" width="7.85546875" style="372" customWidth="1"/>
    <col min="11" max="12" width="13.42578125" style="372" customWidth="1"/>
    <col min="13" max="16384" width="10.85546875" style="372"/>
  </cols>
  <sheetData>
    <row r="1" spans="1:12" s="387" customFormat="1" ht="18.75">
      <c r="A1" s="402" t="s">
        <v>139</v>
      </c>
      <c r="B1" s="387" t="str">
        <f>+[1]Indice!B23</f>
        <v>Porcentaje de personas en hogares en pobreza multidimensional</v>
      </c>
      <c r="L1" s="401" t="s">
        <v>19</v>
      </c>
    </row>
    <row r="2" spans="1:12" s="387" customFormat="1" ht="18.75">
      <c r="A2" s="402"/>
      <c r="H2" s="401"/>
    </row>
    <row r="3" spans="1:12" s="387" customFormat="1" ht="18.75">
      <c r="A3" s="386"/>
      <c r="F3" s="489" t="s">
        <v>0</v>
      </c>
      <c r="G3" s="491" t="s">
        <v>175</v>
      </c>
      <c r="H3" s="491"/>
      <c r="I3" s="491"/>
      <c r="J3" s="491"/>
      <c r="K3" s="491"/>
      <c r="L3" s="492"/>
    </row>
    <row r="4" spans="1:12">
      <c r="B4" s="1" t="s">
        <v>0</v>
      </c>
      <c r="C4" s="455" t="s">
        <v>40</v>
      </c>
      <c r="D4" s="350"/>
      <c r="E4" s="350"/>
      <c r="F4" s="490"/>
      <c r="G4" s="457" t="s">
        <v>23</v>
      </c>
      <c r="H4" s="457" t="s">
        <v>24</v>
      </c>
      <c r="I4" s="457" t="s">
        <v>25</v>
      </c>
      <c r="J4" s="457" t="s">
        <v>26</v>
      </c>
      <c r="K4" s="457" t="s">
        <v>28</v>
      </c>
      <c r="L4" s="459" t="s">
        <v>27</v>
      </c>
    </row>
    <row r="5" spans="1:12">
      <c r="B5" s="389">
        <v>2010</v>
      </c>
      <c r="C5" s="394">
        <v>30.94220328773018</v>
      </c>
      <c r="D5" s="406"/>
      <c r="E5" s="406"/>
      <c r="F5" s="388">
        <v>2010</v>
      </c>
      <c r="G5" s="398">
        <v>22.069372883305611</v>
      </c>
      <c r="H5" s="398">
        <v>44.162555303510402</v>
      </c>
      <c r="I5" s="398">
        <v>40.212194770330143</v>
      </c>
      <c r="J5" s="398">
        <v>44.283001471196059</v>
      </c>
      <c r="K5" s="398">
        <v>49.967426549336444</v>
      </c>
      <c r="L5" s="394">
        <v>48.14774300707856</v>
      </c>
    </row>
    <row r="6" spans="1:12">
      <c r="B6" s="389">
        <v>2011</v>
      </c>
      <c r="C6" s="394">
        <v>28.799579236390027</v>
      </c>
      <c r="D6" s="406"/>
      <c r="E6" s="406"/>
      <c r="F6" s="389">
        <v>2011</v>
      </c>
      <c r="G6" s="398">
        <v>21.26726363072591</v>
      </c>
      <c r="H6" s="398">
        <v>42.434589411523959</v>
      </c>
      <c r="I6" s="398">
        <v>34.830332436513594</v>
      </c>
      <c r="J6" s="398">
        <v>41.651616476928496</v>
      </c>
      <c r="K6" s="398">
        <v>43.969306233457175</v>
      </c>
      <c r="L6" s="394">
        <v>41.846760563380279</v>
      </c>
    </row>
    <row r="7" spans="1:12">
      <c r="B7" s="389">
        <v>2012</v>
      </c>
      <c r="C7" s="394">
        <v>26.167089718062925</v>
      </c>
      <c r="D7" s="406"/>
      <c r="E7" s="406"/>
      <c r="F7" s="389">
        <v>2012</v>
      </c>
      <c r="G7" s="398">
        <v>18.735842125142938</v>
      </c>
      <c r="H7" s="398">
        <v>40.074689367951258</v>
      </c>
      <c r="I7" s="398">
        <v>29.55893024322566</v>
      </c>
      <c r="J7" s="398">
        <v>38.048721935159357</v>
      </c>
      <c r="K7" s="398">
        <v>41.651455471226825</v>
      </c>
      <c r="L7" s="394">
        <v>40.506199660580329</v>
      </c>
    </row>
    <row r="8" spans="1:12">
      <c r="B8" s="389">
        <v>2013</v>
      </c>
      <c r="C8" s="394">
        <v>25.347211221160709</v>
      </c>
      <c r="D8" s="406"/>
      <c r="E8" s="406"/>
      <c r="F8" s="389">
        <v>2013</v>
      </c>
      <c r="G8" s="398">
        <v>17.230080190250284</v>
      </c>
      <c r="H8" s="398">
        <v>38.219873090348933</v>
      </c>
      <c r="I8" s="398">
        <v>33.962939457449004</v>
      </c>
      <c r="J8" s="398">
        <v>38.016568758647281</v>
      </c>
      <c r="K8" s="398">
        <v>39.528947536508227</v>
      </c>
      <c r="L8" s="394">
        <v>42.839536937219997</v>
      </c>
    </row>
    <row r="9" spans="1:12">
      <c r="B9" s="389">
        <v>2014</v>
      </c>
      <c r="C9" s="394">
        <v>25.706942763534933</v>
      </c>
      <c r="D9" s="406"/>
      <c r="E9" s="406"/>
      <c r="F9" s="389">
        <v>2014</v>
      </c>
      <c r="G9" s="398">
        <v>18.600102631672996</v>
      </c>
      <c r="H9" s="398">
        <v>36.737786195755113</v>
      </c>
      <c r="I9" s="398">
        <v>30.671071499882014</v>
      </c>
      <c r="J9" s="398">
        <v>38.310046498836826</v>
      </c>
      <c r="K9" s="398">
        <v>40.340429906061722</v>
      </c>
      <c r="L9" s="394">
        <v>38.959006435252235</v>
      </c>
    </row>
    <row r="10" spans="1:12">
      <c r="B10" s="389">
        <v>2015</v>
      </c>
      <c r="C10" s="394">
        <v>26.17</v>
      </c>
      <c r="D10" s="406"/>
      <c r="E10" s="406"/>
      <c r="F10" s="389">
        <v>2015</v>
      </c>
      <c r="G10" s="398">
        <v>19.43</v>
      </c>
      <c r="H10" s="398">
        <v>31.88</v>
      </c>
      <c r="I10" s="398">
        <v>30.38</v>
      </c>
      <c r="J10" s="398">
        <v>34.979999999999997</v>
      </c>
      <c r="K10" s="398">
        <v>44.08</v>
      </c>
      <c r="L10" s="394">
        <v>41.79</v>
      </c>
    </row>
    <row r="11" spans="1:12">
      <c r="B11" s="389">
        <v>2016</v>
      </c>
      <c r="C11" s="394">
        <v>25.039671923798746</v>
      </c>
      <c r="D11" s="406"/>
      <c r="E11" s="406"/>
      <c r="F11" s="389">
        <v>2016</v>
      </c>
      <c r="G11" s="398">
        <v>18.716496771323428</v>
      </c>
      <c r="H11" s="398">
        <v>28.650735204861981</v>
      </c>
      <c r="I11" s="398">
        <v>30.414764387216682</v>
      </c>
      <c r="J11" s="398">
        <v>30.524731731110322</v>
      </c>
      <c r="K11" s="398">
        <v>42.033258074731563</v>
      </c>
      <c r="L11" s="394">
        <v>42.601089432099648</v>
      </c>
    </row>
    <row r="12" spans="1:12">
      <c r="B12" s="390">
        <v>2017</v>
      </c>
      <c r="C12" s="395">
        <v>23.076541169418547</v>
      </c>
      <c r="D12" s="391"/>
      <c r="E12" s="397"/>
      <c r="F12" s="390">
        <v>2017</v>
      </c>
      <c r="G12" s="47">
        <v>17.305650614752423</v>
      </c>
      <c r="H12" s="47">
        <v>23.468935754849355</v>
      </c>
      <c r="I12" s="47">
        <v>31.355389688809531</v>
      </c>
      <c r="J12" s="47">
        <v>29.469433563663571</v>
      </c>
      <c r="K12" s="47">
        <v>36.904474874320904</v>
      </c>
      <c r="L12" s="395">
        <v>39.781114213801828</v>
      </c>
    </row>
    <row r="13" spans="1:12">
      <c r="B13" s="391" t="s">
        <v>205</v>
      </c>
      <c r="C13" s="391"/>
    </row>
    <row r="14" spans="1:12" ht="12.75" customHeight="1"/>
    <row r="15" spans="1:12" s="393" customFormat="1">
      <c r="B15" s="372"/>
      <c r="C15" s="372"/>
      <c r="D15" s="372"/>
      <c r="E15" s="372"/>
      <c r="F15" s="372"/>
      <c r="G15" s="372"/>
      <c r="H15" s="372"/>
      <c r="I15" s="372"/>
      <c r="J15" s="372"/>
      <c r="K15" s="372"/>
      <c r="L15" s="372"/>
    </row>
    <row r="16" spans="1:12" s="393" customFormat="1" ht="13.5" customHeight="1">
      <c r="B16" s="582" t="s">
        <v>29</v>
      </c>
      <c r="C16" s="582"/>
      <c r="D16" s="582"/>
      <c r="E16" s="582"/>
      <c r="F16" s="582"/>
      <c r="G16" s="582"/>
      <c r="H16" s="582"/>
      <c r="I16" s="582"/>
      <c r="J16" s="582"/>
      <c r="K16" s="582"/>
    </row>
    <row r="17" spans="2:12" s="393" customFormat="1" ht="12.75">
      <c r="B17" s="582"/>
      <c r="C17" s="582"/>
      <c r="D17" s="582"/>
      <c r="E17" s="582"/>
      <c r="F17" s="582"/>
      <c r="G17" s="582"/>
      <c r="H17" s="582"/>
      <c r="I17" s="582"/>
      <c r="J17" s="582"/>
      <c r="K17" s="582"/>
    </row>
    <row r="18" spans="2:12">
      <c r="B18" s="461"/>
      <c r="C18" s="461"/>
      <c r="D18" s="461"/>
      <c r="E18" s="461"/>
      <c r="F18" s="461"/>
      <c r="G18" s="461"/>
      <c r="H18" s="461"/>
      <c r="I18" s="461"/>
      <c r="J18" s="461"/>
      <c r="K18" s="461"/>
      <c r="L18" s="393"/>
    </row>
    <row r="19" spans="2:12" ht="15.75">
      <c r="B19" s="392" t="s">
        <v>1</v>
      </c>
      <c r="C19" s="392"/>
      <c r="D19" s="392"/>
    </row>
    <row r="20" spans="2:12">
      <c r="B20" s="561" t="s">
        <v>461</v>
      </c>
      <c r="C20" s="562"/>
      <c r="D20" s="562"/>
      <c r="E20" s="562"/>
      <c r="F20" s="562"/>
      <c r="G20" s="562"/>
      <c r="H20" s="562"/>
      <c r="I20" s="562"/>
      <c r="J20" s="562"/>
      <c r="K20" s="563"/>
    </row>
    <row r="21" spans="2:12">
      <c r="B21" s="564"/>
      <c r="C21" s="565"/>
      <c r="D21" s="565"/>
      <c r="E21" s="565"/>
      <c r="F21" s="565"/>
      <c r="G21" s="565"/>
      <c r="H21" s="565"/>
      <c r="I21" s="565"/>
      <c r="J21" s="565"/>
      <c r="K21" s="566"/>
    </row>
    <row r="22" spans="2:12">
      <c r="B22" s="564"/>
      <c r="C22" s="565"/>
      <c r="D22" s="565"/>
      <c r="E22" s="565"/>
      <c r="F22" s="565"/>
      <c r="G22" s="565"/>
      <c r="H22" s="565"/>
      <c r="I22" s="565"/>
      <c r="J22" s="565"/>
      <c r="K22" s="566"/>
    </row>
    <row r="23" spans="2:12">
      <c r="B23" s="564"/>
      <c r="C23" s="565"/>
      <c r="D23" s="565"/>
      <c r="E23" s="565"/>
      <c r="F23" s="565"/>
      <c r="G23" s="565"/>
      <c r="H23" s="565"/>
      <c r="I23" s="565"/>
      <c r="J23" s="565"/>
      <c r="K23" s="566"/>
    </row>
    <row r="24" spans="2:12">
      <c r="B24" s="564"/>
      <c r="C24" s="565"/>
      <c r="D24" s="565"/>
      <c r="E24" s="565"/>
      <c r="F24" s="565"/>
      <c r="G24" s="565"/>
      <c r="H24" s="565"/>
      <c r="I24" s="565"/>
      <c r="J24" s="565"/>
      <c r="K24" s="566"/>
    </row>
    <row r="25" spans="2:12">
      <c r="B25" s="564"/>
      <c r="C25" s="565"/>
      <c r="D25" s="565"/>
      <c r="E25" s="565"/>
      <c r="F25" s="565"/>
      <c r="G25" s="565"/>
      <c r="H25" s="565"/>
      <c r="I25" s="565"/>
      <c r="J25" s="565"/>
      <c r="K25" s="566"/>
    </row>
    <row r="26" spans="2:12">
      <c r="B26" s="564"/>
      <c r="C26" s="565"/>
      <c r="D26" s="565"/>
      <c r="E26" s="565"/>
      <c r="F26" s="565"/>
      <c r="G26" s="565"/>
      <c r="H26" s="565"/>
      <c r="I26" s="565"/>
      <c r="J26" s="565"/>
      <c r="K26" s="566"/>
    </row>
    <row r="27" spans="2:12">
      <c r="B27" s="564"/>
      <c r="C27" s="565"/>
      <c r="D27" s="565"/>
      <c r="E27" s="565"/>
      <c r="F27" s="565"/>
      <c r="G27" s="565"/>
      <c r="H27" s="565"/>
      <c r="I27" s="565"/>
      <c r="J27" s="565"/>
      <c r="K27" s="566"/>
    </row>
    <row r="28" spans="2:12">
      <c r="B28" s="567"/>
      <c r="C28" s="568"/>
      <c r="D28" s="568"/>
      <c r="E28" s="568"/>
      <c r="F28" s="568"/>
      <c r="G28" s="568"/>
      <c r="H28" s="568"/>
      <c r="I28" s="568"/>
      <c r="J28" s="568"/>
      <c r="K28" s="569"/>
    </row>
  </sheetData>
  <mergeCells count="4">
    <mergeCell ref="G3:L3"/>
    <mergeCell ref="F3:F4"/>
    <mergeCell ref="B16:K17"/>
    <mergeCell ref="B20:K28"/>
  </mergeCells>
  <hyperlinks>
    <hyperlink ref="A1" location="Indice!A1" display="Indice!A1" xr:uid="{00000000-0004-0000-2500-000000000000}"/>
    <hyperlink ref="L1" location="'Ficha_población en pobreza IPM'!A1" display="ficha técnica" xr:uid="{00000000-0004-0000-25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4" tint="0.59999389629810485"/>
  </sheetPr>
  <dimension ref="A1:AD46"/>
  <sheetViews>
    <sheetView topLeftCell="A3" workbookViewId="0">
      <selection activeCell="C13" sqref="C13:C17"/>
    </sheetView>
  </sheetViews>
  <sheetFormatPr defaultColWidth="10.85546875" defaultRowHeight="15"/>
  <cols>
    <col min="1" max="1" width="4.42578125" style="372" customWidth="1"/>
    <col min="2" max="2" width="34.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+'[1]Población en pobreza_IPM'!B1</f>
        <v>Porcentaje de personas en hogares en pobreza multidimensional</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180">
      <c r="B5" s="381" t="s">
        <v>4</v>
      </c>
      <c r="C5" s="399" t="s">
        <v>462</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399"/>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206</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186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346</v>
      </c>
      <c r="C10" s="376" t="s">
        <v>460</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344</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Población en pobreza_IPM'!A1" display="'Población en pobreza_IPM'!A1" xr:uid="{00000000-0004-0000-2600-000000000000}"/>
    <hyperlink ref="C17" r:id="rId1" xr:uid="{00000000-0004-0000-26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AO78"/>
  <sheetViews>
    <sheetView topLeftCell="A40" zoomScale="89" zoomScaleNormal="89" zoomScalePageLayoutView="89" workbookViewId="0">
      <selection activeCell="J64" sqref="J64"/>
    </sheetView>
  </sheetViews>
  <sheetFormatPr defaultColWidth="11.42578125" defaultRowHeight="15"/>
  <cols>
    <col min="1" max="1" width="4.85546875" style="2" customWidth="1"/>
    <col min="2" max="2" width="9.42578125" style="2" customWidth="1"/>
    <col min="3" max="7" width="11.42578125" style="2" customWidth="1"/>
    <col min="8" max="8" width="6.28515625" style="42" customWidth="1"/>
    <col min="9" max="9" width="12.140625" style="42" customWidth="1"/>
    <col min="10" max="10" width="14.42578125" style="42" customWidth="1"/>
    <col min="11" max="13" width="12.140625" style="42" customWidth="1"/>
    <col min="14" max="16" width="6.28515625" style="42" customWidth="1"/>
    <col min="17" max="19" width="9.42578125" style="2" customWidth="1"/>
    <col min="20" max="21" width="10.85546875" style="2" customWidth="1"/>
    <col min="22" max="16384" width="11.42578125" style="2"/>
  </cols>
  <sheetData>
    <row r="1" spans="1:40" s="18" customFormat="1" ht="18.75">
      <c r="A1" s="17" t="s">
        <v>48</v>
      </c>
      <c r="B1" s="18" t="str">
        <f>+Indice!B4</f>
        <v>Estructura por sexo y edad</v>
      </c>
      <c r="H1" s="78"/>
      <c r="I1" s="78"/>
      <c r="J1" s="78"/>
      <c r="K1" s="78"/>
      <c r="L1" s="78"/>
      <c r="M1" s="78"/>
      <c r="N1" s="78"/>
      <c r="O1" s="78"/>
      <c r="P1" s="78"/>
      <c r="S1" s="91" t="s">
        <v>19</v>
      </c>
    </row>
    <row r="2" spans="1:40" s="18" customFormat="1" ht="18.75">
      <c r="A2" s="17"/>
      <c r="H2" s="78"/>
      <c r="I2" s="78"/>
      <c r="J2" s="78"/>
      <c r="K2" s="78"/>
      <c r="L2" s="78"/>
      <c r="M2" s="78"/>
      <c r="N2" s="78"/>
      <c r="O2" s="78"/>
      <c r="P2" s="78"/>
    </row>
    <row r="3" spans="1:40">
      <c r="B3" s="88" t="s">
        <v>128</v>
      </c>
      <c r="I3" s="42" t="s">
        <v>319</v>
      </c>
      <c r="Q3" s="88" t="s">
        <v>129</v>
      </c>
      <c r="W3" s="88" t="s">
        <v>423</v>
      </c>
      <c r="X3" s="88"/>
      <c r="Y3" s="88"/>
      <c r="Z3" s="88"/>
      <c r="AA3" s="88"/>
      <c r="AB3" s="88"/>
      <c r="AC3" s="88"/>
      <c r="AD3" s="88" t="s">
        <v>126</v>
      </c>
      <c r="AE3" s="88"/>
      <c r="AF3" s="88"/>
      <c r="AJ3" s="2" t="s">
        <v>424</v>
      </c>
    </row>
    <row r="5" spans="1:40" ht="15" customHeight="1">
      <c r="B5" s="513" t="s">
        <v>43</v>
      </c>
      <c r="C5" s="515" t="s">
        <v>127</v>
      </c>
      <c r="D5" s="515"/>
      <c r="E5" s="515"/>
      <c r="F5" s="515" t="s">
        <v>40</v>
      </c>
      <c r="G5" s="516"/>
      <c r="H5" s="79"/>
      <c r="I5" s="518" t="s">
        <v>320</v>
      </c>
      <c r="J5" s="515"/>
      <c r="K5" s="515"/>
      <c r="L5" s="515" t="s">
        <v>40</v>
      </c>
      <c r="M5" s="516"/>
      <c r="N5" s="79"/>
      <c r="O5" s="79"/>
      <c r="P5" s="79"/>
      <c r="Q5" s="510" t="s">
        <v>130</v>
      </c>
      <c r="R5" s="511"/>
      <c r="S5" s="511"/>
      <c r="T5" s="511" t="s">
        <v>40</v>
      </c>
      <c r="U5" s="512"/>
      <c r="W5" s="510" t="s">
        <v>131</v>
      </c>
      <c r="X5" s="511"/>
      <c r="Y5" s="511"/>
      <c r="Z5" s="511" t="s">
        <v>40</v>
      </c>
      <c r="AA5" s="512"/>
      <c r="AD5" s="510" t="s">
        <v>132</v>
      </c>
      <c r="AE5" s="511"/>
      <c r="AF5" s="511"/>
      <c r="AG5" s="511" t="s">
        <v>40</v>
      </c>
      <c r="AH5" s="512"/>
      <c r="AJ5" s="510" t="s">
        <v>331</v>
      </c>
      <c r="AK5" s="511"/>
      <c r="AL5" s="511"/>
      <c r="AM5" s="511" t="s">
        <v>40</v>
      </c>
      <c r="AN5" s="512"/>
    </row>
    <row r="6" spans="1:40" ht="23.25" customHeight="1">
      <c r="B6" s="514"/>
      <c r="C6" s="86" t="s">
        <v>107</v>
      </c>
      <c r="D6" s="87" t="s">
        <v>322</v>
      </c>
      <c r="E6" s="87" t="s">
        <v>321</v>
      </c>
      <c r="F6" s="87" t="s">
        <v>39</v>
      </c>
      <c r="G6" s="92" t="s">
        <v>125</v>
      </c>
      <c r="H6" s="79"/>
      <c r="I6" s="158" t="s">
        <v>107</v>
      </c>
      <c r="J6" s="159" t="s">
        <v>323</v>
      </c>
      <c r="K6" s="159" t="s">
        <v>324</v>
      </c>
      <c r="L6" s="159" t="s">
        <v>39</v>
      </c>
      <c r="M6" s="160" t="s">
        <v>125</v>
      </c>
      <c r="N6" s="79"/>
      <c r="O6" s="79"/>
      <c r="P6" s="79"/>
      <c r="Q6" s="100" t="s">
        <v>107</v>
      </c>
      <c r="R6" s="87" t="s">
        <v>108</v>
      </c>
      <c r="S6" s="87" t="s">
        <v>30</v>
      </c>
      <c r="T6" s="87" t="s">
        <v>39</v>
      </c>
      <c r="U6" s="92" t="s">
        <v>125</v>
      </c>
      <c r="W6" s="100" t="s">
        <v>107</v>
      </c>
      <c r="X6" s="87" t="s">
        <v>325</v>
      </c>
      <c r="Y6" s="87" t="s">
        <v>326</v>
      </c>
      <c r="Z6" s="87" t="s">
        <v>39</v>
      </c>
      <c r="AA6" s="92" t="s">
        <v>125</v>
      </c>
      <c r="AD6" s="100" t="s">
        <v>107</v>
      </c>
      <c r="AE6" s="87" t="s">
        <v>327</v>
      </c>
      <c r="AF6" s="87" t="s">
        <v>328</v>
      </c>
      <c r="AG6" s="87" t="s">
        <v>39</v>
      </c>
      <c r="AH6" s="92" t="s">
        <v>125</v>
      </c>
      <c r="AJ6" s="158" t="s">
        <v>107</v>
      </c>
      <c r="AK6" s="159" t="s">
        <v>329</v>
      </c>
      <c r="AL6" s="159" t="s">
        <v>330</v>
      </c>
      <c r="AM6" s="159" t="s">
        <v>39</v>
      </c>
      <c r="AN6" s="160" t="s">
        <v>125</v>
      </c>
    </row>
    <row r="7" spans="1:40">
      <c r="B7" s="93" t="s">
        <v>145</v>
      </c>
      <c r="C7" s="94">
        <f>SUM(C8:C23)</f>
        <v>4890372</v>
      </c>
      <c r="D7" s="94">
        <f t="shared" ref="D7:G7" si="0">SUM(D8:D23)</f>
        <v>2467825</v>
      </c>
      <c r="E7" s="94">
        <f t="shared" si="0"/>
        <v>2422547</v>
      </c>
      <c r="F7" s="80">
        <f t="shared" si="0"/>
        <v>-50.462930018411683</v>
      </c>
      <c r="G7" s="95">
        <f t="shared" si="0"/>
        <v>49.537069981588303</v>
      </c>
      <c r="H7" s="80"/>
      <c r="I7" s="189">
        <f>SUM(I8:I23)</f>
        <v>3029336</v>
      </c>
      <c r="J7" s="80">
        <f>SUM(J8:J23)</f>
        <v>1532927</v>
      </c>
      <c r="K7" s="80">
        <f>SUM(K8:K23)</f>
        <v>1496409</v>
      </c>
      <c r="L7" s="80">
        <f>SUM(L8:L23)</f>
        <v>-50.602739346180158</v>
      </c>
      <c r="M7" s="95">
        <f>SUM(M8:M23)</f>
        <v>49.397260653819828</v>
      </c>
      <c r="N7" s="80"/>
      <c r="O7" s="80"/>
      <c r="P7" s="80"/>
      <c r="Q7" s="101">
        <f>SUM(Q8:Q23)</f>
        <v>4301712</v>
      </c>
      <c r="R7" s="94">
        <f t="shared" ref="R7:T7" si="1">SUM(R8:R23)</f>
        <v>2106063</v>
      </c>
      <c r="S7" s="94">
        <f t="shared" si="1"/>
        <v>2195649</v>
      </c>
      <c r="T7" s="80">
        <f t="shared" si="1"/>
        <v>-48.958716901549892</v>
      </c>
      <c r="U7" s="95">
        <v>49</v>
      </c>
      <c r="W7" s="104">
        <f>SUM(W8:W23)</f>
        <v>69629</v>
      </c>
      <c r="X7" s="42">
        <f t="shared" ref="X7:Y7" si="2">SUM(X8:X23)</f>
        <v>35166</v>
      </c>
      <c r="Y7" s="42">
        <f t="shared" si="2"/>
        <v>34463</v>
      </c>
      <c r="Z7" s="105">
        <f>SUM(Z8:Z23)</f>
        <v>-50.50481839463442</v>
      </c>
      <c r="AA7" s="106">
        <f>SUM(AA8:AA23)</f>
        <v>49.495181605365588</v>
      </c>
      <c r="AD7" s="104">
        <f>SUM(AD8:AD23)</f>
        <v>334437</v>
      </c>
      <c r="AE7" s="42">
        <f t="shared" ref="AE7:AH7" si="3">SUM(AE8:AE23)</f>
        <v>173035</v>
      </c>
      <c r="AF7" s="42">
        <f t="shared" si="3"/>
        <v>161402</v>
      </c>
      <c r="AG7" s="105">
        <f t="shared" si="3"/>
        <v>-51.739191536821586</v>
      </c>
      <c r="AH7" s="106">
        <f t="shared" si="3"/>
        <v>48.260808463178428</v>
      </c>
      <c r="AJ7" s="193">
        <f>SUM(AJ8:AJ23)</f>
        <v>3767992</v>
      </c>
      <c r="AK7" s="67">
        <f t="shared" ref="AK7:AL7" si="4">SUM(AK8:AK23)</f>
        <v>1833059</v>
      </c>
      <c r="AL7" s="67">
        <f t="shared" si="4"/>
        <v>1934933</v>
      </c>
      <c r="AM7" s="194">
        <f>SUM(AM8:AM23)</f>
        <v>-48.648165919672856</v>
      </c>
      <c r="AN7" s="195">
        <f>SUM(AN8:AN23)</f>
        <v>51.351834080327137</v>
      </c>
    </row>
    <row r="8" spans="1:40">
      <c r="B8" s="96" t="s">
        <v>109</v>
      </c>
      <c r="C8" s="97">
        <f>SUM(D8:E8)</f>
        <v>370617</v>
      </c>
      <c r="D8" s="97">
        <v>189757</v>
      </c>
      <c r="E8" s="97">
        <v>180860</v>
      </c>
      <c r="F8" s="113">
        <f>(D8/($E$7+$D$7))*-100</f>
        <v>-3.8802160653627169</v>
      </c>
      <c r="G8" s="114">
        <f>(E8/($E$7+$D$7))*100</f>
        <v>3.6982871650663793</v>
      </c>
      <c r="H8" s="81"/>
      <c r="I8" s="190">
        <v>406889</v>
      </c>
      <c r="J8" s="188">
        <v>209182</v>
      </c>
      <c r="K8" s="188">
        <v>197707</v>
      </c>
      <c r="L8" s="113">
        <f>(J8/($K$7+$J$7))*-100</f>
        <v>-6.9052095904845148</v>
      </c>
      <c r="M8" s="114">
        <f>(K8/($K$7+$J$7))*100</f>
        <v>6.5264137091428616</v>
      </c>
      <c r="N8" s="81"/>
      <c r="O8" s="81"/>
      <c r="P8" s="81"/>
      <c r="Q8" s="102">
        <v>338717</v>
      </c>
      <c r="R8" s="97">
        <v>172943</v>
      </c>
      <c r="S8" s="97">
        <v>165774</v>
      </c>
      <c r="T8" s="113">
        <f>(R8/($R$7+$S$7))*-100</f>
        <v>-4.0203295804089167</v>
      </c>
      <c r="U8" s="114">
        <f>(S8/($R$7+$S$7))*100</f>
        <v>3.8536750019527108</v>
      </c>
      <c r="W8" s="104">
        <v>7257</v>
      </c>
      <c r="X8" s="42">
        <v>3682</v>
      </c>
      <c r="Y8" s="42">
        <v>3575</v>
      </c>
      <c r="Z8" s="105">
        <f>X8/($X$7+$Y$7)*-100</f>
        <v>-5.2880265406655278</v>
      </c>
      <c r="AA8" s="106">
        <f>Y8/($X$7+$Y$7)*100</f>
        <v>5.1343549383159317</v>
      </c>
      <c r="AD8" s="104">
        <v>23312</v>
      </c>
      <c r="AE8" s="42">
        <v>12220</v>
      </c>
      <c r="AF8" s="42">
        <v>11092</v>
      </c>
      <c r="AG8" s="105">
        <f>AE8/($AE$7+$AF$7)*-100</f>
        <v>-3.6539019307074274</v>
      </c>
      <c r="AH8" s="106">
        <f>AF8/($AE$7+$AF$7)*100</f>
        <v>3.3166186755652034</v>
      </c>
      <c r="AJ8" s="104">
        <v>291737</v>
      </c>
      <c r="AK8" s="42">
        <v>148509</v>
      </c>
      <c r="AL8" s="42">
        <v>143228</v>
      </c>
      <c r="AM8" s="105">
        <f>AK8/($AK$7+$AL$7)*-100</f>
        <v>-3.9413300240552527</v>
      </c>
      <c r="AN8" s="106">
        <f>AL8/($AK$7+$AL$7)*100</f>
        <v>3.8011757986747314</v>
      </c>
    </row>
    <row r="9" spans="1:40" ht="15.75" customHeight="1">
      <c r="B9" s="96" t="s">
        <v>110</v>
      </c>
      <c r="C9" s="97">
        <f t="shared" ref="C9:C23" si="5">SUM(D9:E9)</f>
        <v>369326</v>
      </c>
      <c r="D9" s="97">
        <v>189395</v>
      </c>
      <c r="E9" s="97">
        <v>179931</v>
      </c>
      <c r="F9" s="117">
        <f t="shared" ref="F9:F23" si="6">(D9/($E$7+$D$7))*-100</f>
        <v>-3.8728137654967765</v>
      </c>
      <c r="G9" s="114">
        <f t="shared" ref="G9:G23" si="7">(E9/($E$7+$D$7))*100</f>
        <v>3.6792906551894209</v>
      </c>
      <c r="H9" s="81"/>
      <c r="I9" s="190">
        <v>363209</v>
      </c>
      <c r="J9" s="188">
        <v>186807</v>
      </c>
      <c r="K9" s="188">
        <v>176402</v>
      </c>
      <c r="L9" s="113">
        <f t="shared" ref="L9:L23" si="8">(J9/($K$7+$J$7))*-100</f>
        <v>-6.1665988850361924</v>
      </c>
      <c r="M9" s="114">
        <f t="shared" ref="M9:M23" si="9">(K9/($K$7+$J$7))*100</f>
        <v>5.8231242754187713</v>
      </c>
      <c r="N9" s="81"/>
      <c r="O9" s="81"/>
      <c r="P9" s="81"/>
      <c r="Q9" s="102">
        <v>342057</v>
      </c>
      <c r="R9" s="97">
        <v>173995</v>
      </c>
      <c r="S9" s="97">
        <v>168062</v>
      </c>
      <c r="T9" s="113">
        <f t="shared" ref="T9:T23" si="10">(R9/($R$7+$S$7))*-100</f>
        <v>-4.0447849600345167</v>
      </c>
      <c r="U9" s="114">
        <f t="shared" ref="U9:U23" si="11">(S9/($R$7+$S$7))*100</f>
        <v>3.9068631279825334</v>
      </c>
      <c r="W9" s="104">
        <v>7233</v>
      </c>
      <c r="X9" s="42">
        <v>3616</v>
      </c>
      <c r="Y9" s="42">
        <v>3617</v>
      </c>
      <c r="Z9" s="105">
        <f t="shared" ref="Z9:Z23" si="12">X9/($X$7+$Y$7)*-100</f>
        <v>-5.1932384494966177</v>
      </c>
      <c r="AA9" s="106">
        <f t="shared" ref="AA9:AA23" si="13">Y9/($X$7+$Y$7)*100</f>
        <v>5.194674632696147</v>
      </c>
      <c r="AD9" s="104">
        <v>27763</v>
      </c>
      <c r="AE9" s="42">
        <v>14399</v>
      </c>
      <c r="AF9" s="42">
        <v>13364</v>
      </c>
      <c r="AG9" s="105">
        <f t="shared" ref="AG9:AG23" si="14">AE9/($AE$7+$AF$7)*-100</f>
        <v>-4.3054446726887274</v>
      </c>
      <c r="AH9" s="106">
        <f t="shared" ref="AH9:AH23" si="15">AF9/($AE$7+$AF$7)*100</f>
        <v>3.9959693454970595</v>
      </c>
      <c r="AJ9" s="104">
        <v>296726</v>
      </c>
      <c r="AK9" s="42">
        <v>150734</v>
      </c>
      <c r="AL9" s="42">
        <v>145992</v>
      </c>
      <c r="AM9" s="105">
        <f t="shared" ref="AM9:AM23" si="16">AK9/($AK$7+$AL$7)*-100</f>
        <v>-4.0003800432697307</v>
      </c>
      <c r="AN9" s="106">
        <f t="shared" ref="AN9:AN23" si="17">AL9/($AK$7+$AL$7)*100</f>
        <v>3.874530519173077</v>
      </c>
    </row>
    <row r="10" spans="1:40">
      <c r="B10" s="96" t="s">
        <v>111</v>
      </c>
      <c r="C10" s="97">
        <f t="shared" si="5"/>
        <v>369146</v>
      </c>
      <c r="D10" s="97">
        <v>189634</v>
      </c>
      <c r="E10" s="97">
        <v>179512</v>
      </c>
      <c r="F10" s="117">
        <f t="shared" si="6"/>
        <v>-3.8777009192756706</v>
      </c>
      <c r="G10" s="114">
        <f t="shared" si="7"/>
        <v>3.6707227998197278</v>
      </c>
      <c r="H10" s="81"/>
      <c r="I10" s="190">
        <v>316591</v>
      </c>
      <c r="J10" s="188">
        <v>161658</v>
      </c>
      <c r="K10" s="188">
        <v>154933</v>
      </c>
      <c r="L10" s="113">
        <f t="shared" si="8"/>
        <v>-5.3364169573794387</v>
      </c>
      <c r="M10" s="114">
        <f t="shared" si="9"/>
        <v>5.1144211140659213</v>
      </c>
      <c r="N10" s="81"/>
      <c r="O10" s="81"/>
      <c r="P10" s="81"/>
      <c r="Q10" s="102">
        <v>387056</v>
      </c>
      <c r="R10" s="97">
        <v>195680</v>
      </c>
      <c r="S10" s="97">
        <v>191376</v>
      </c>
      <c r="T10" s="113">
        <f t="shared" si="10"/>
        <v>-4.5488865828302778</v>
      </c>
      <c r="U10" s="114">
        <f t="shared" si="11"/>
        <v>4.4488333947042475</v>
      </c>
      <c r="W10" s="104">
        <v>7888</v>
      </c>
      <c r="X10" s="42">
        <v>3934</v>
      </c>
      <c r="Y10" s="42">
        <v>3954</v>
      </c>
      <c r="Z10" s="105">
        <f t="shared" si="12"/>
        <v>-5.6499447069468181</v>
      </c>
      <c r="AA10" s="106">
        <f t="shared" si="13"/>
        <v>5.6786683709373964</v>
      </c>
      <c r="AD10" s="104">
        <v>32621</v>
      </c>
      <c r="AE10" s="42">
        <v>16744</v>
      </c>
      <c r="AF10" s="42">
        <v>15877</v>
      </c>
      <c r="AG10" s="105">
        <f t="shared" si="14"/>
        <v>-5.0066230710118793</v>
      </c>
      <c r="AH10" s="106">
        <f t="shared" si="15"/>
        <v>4.7473814201179891</v>
      </c>
      <c r="AJ10" s="104">
        <v>336022</v>
      </c>
      <c r="AK10" s="196">
        <v>169632</v>
      </c>
      <c r="AL10" s="42">
        <v>166390</v>
      </c>
      <c r="AM10" s="105">
        <f t="shared" si="16"/>
        <v>-4.5019203862428583</v>
      </c>
      <c r="AN10" s="106">
        <f t="shared" si="17"/>
        <v>4.4158798638638297</v>
      </c>
    </row>
    <row r="11" spans="1:40">
      <c r="B11" s="96" t="s">
        <v>112</v>
      </c>
      <c r="C11" s="97">
        <f t="shared" si="5"/>
        <v>407250</v>
      </c>
      <c r="D11" s="97">
        <v>208392</v>
      </c>
      <c r="E11" s="97">
        <v>198858</v>
      </c>
      <c r="F11" s="117">
        <f t="shared" si="6"/>
        <v>-4.2612709217212927</v>
      </c>
      <c r="G11" s="114">
        <f t="shared" si="7"/>
        <v>4.0663164274619596</v>
      </c>
      <c r="H11" s="81"/>
      <c r="I11" s="190">
        <v>279236</v>
      </c>
      <c r="J11" s="188">
        <v>141779</v>
      </c>
      <c r="K11" s="188">
        <v>137457</v>
      </c>
      <c r="L11" s="113">
        <f t="shared" si="8"/>
        <v>-4.6802005455981117</v>
      </c>
      <c r="M11" s="114">
        <f t="shared" si="9"/>
        <v>4.5375290162596684</v>
      </c>
      <c r="N11" s="81"/>
      <c r="O11" s="81"/>
      <c r="P11" s="81"/>
      <c r="Q11" s="102">
        <v>405176</v>
      </c>
      <c r="R11" s="97">
        <v>201934</v>
      </c>
      <c r="S11" s="97">
        <v>203242</v>
      </c>
      <c r="T11" s="113">
        <f t="shared" si="10"/>
        <v>-4.6942705601862702</v>
      </c>
      <c r="U11" s="114">
        <f t="shared" si="11"/>
        <v>4.7246770588082141</v>
      </c>
      <c r="W11" s="104">
        <v>7062</v>
      </c>
      <c r="X11" s="42">
        <v>3597</v>
      </c>
      <c r="Y11" s="42">
        <v>3465</v>
      </c>
      <c r="Z11" s="105">
        <f t="shared" si="12"/>
        <v>-5.1659509687055678</v>
      </c>
      <c r="AA11" s="106">
        <f t="shared" si="13"/>
        <v>4.9763747863677485</v>
      </c>
      <c r="AD11" s="104">
        <v>32945</v>
      </c>
      <c r="AE11" s="42">
        <v>16743</v>
      </c>
      <c r="AF11" s="42">
        <v>16202</v>
      </c>
      <c r="AG11" s="105">
        <f t="shared" si="14"/>
        <v>-5.0063240610339168</v>
      </c>
      <c r="AH11" s="106">
        <f t="shared" si="15"/>
        <v>4.8445596629559526</v>
      </c>
      <c r="AJ11" s="104">
        <v>354611</v>
      </c>
      <c r="AK11" s="197">
        <v>176364</v>
      </c>
      <c r="AL11" s="42">
        <v>178247</v>
      </c>
      <c r="AM11" s="105">
        <f t="shared" si="16"/>
        <v>-4.6805831859515621</v>
      </c>
      <c r="AN11" s="106">
        <f t="shared" si="17"/>
        <v>4.7305567527744223</v>
      </c>
    </row>
    <row r="12" spans="1:40">
      <c r="B12" s="96" t="s">
        <v>113</v>
      </c>
      <c r="C12" s="97">
        <f t="shared" si="5"/>
        <v>434979</v>
      </c>
      <c r="D12" s="97">
        <v>225185</v>
      </c>
      <c r="E12" s="97">
        <v>209794</v>
      </c>
      <c r="F12" s="117">
        <f t="shared" si="6"/>
        <v>-4.6046599318006889</v>
      </c>
      <c r="G12" s="114">
        <f t="shared" si="7"/>
        <v>4.2899394974451841</v>
      </c>
      <c r="H12" s="81"/>
      <c r="I12" s="190">
        <v>292197</v>
      </c>
      <c r="J12" s="188">
        <v>148125</v>
      </c>
      <c r="K12" s="188">
        <v>144072</v>
      </c>
      <c r="L12" s="113">
        <f t="shared" si="8"/>
        <v>-4.8896853964037001</v>
      </c>
      <c r="M12" s="114">
        <f t="shared" si="9"/>
        <v>4.7558937007977988</v>
      </c>
      <c r="N12" s="81"/>
      <c r="O12" s="81"/>
      <c r="P12" s="81"/>
      <c r="Q12" s="102">
        <v>410480</v>
      </c>
      <c r="R12" s="97">
        <v>203280</v>
      </c>
      <c r="S12" s="97">
        <v>207200</v>
      </c>
      <c r="T12" s="113">
        <f t="shared" si="10"/>
        <v>-4.7255604280342336</v>
      </c>
      <c r="U12" s="114">
        <f t="shared" si="11"/>
        <v>4.8166869376657475</v>
      </c>
      <c r="W12" s="104">
        <v>6121</v>
      </c>
      <c r="X12" s="42">
        <v>3085</v>
      </c>
      <c r="Y12" s="42">
        <v>3036</v>
      </c>
      <c r="Z12" s="105">
        <f t="shared" si="12"/>
        <v>-4.4306251705467554</v>
      </c>
      <c r="AA12" s="106">
        <f t="shared" si="13"/>
        <v>4.3602521937698375</v>
      </c>
      <c r="AD12" s="104">
        <v>33678</v>
      </c>
      <c r="AE12" s="42">
        <v>17022</v>
      </c>
      <c r="AF12" s="42">
        <v>16656</v>
      </c>
      <c r="AG12" s="105">
        <f t="shared" si="14"/>
        <v>-5.0897478448855837</v>
      </c>
      <c r="AH12" s="106">
        <f t="shared" si="15"/>
        <v>4.9803101929511389</v>
      </c>
      <c r="AJ12" s="104">
        <v>359546</v>
      </c>
      <c r="AK12" s="42">
        <v>177617</v>
      </c>
      <c r="AL12" s="42">
        <v>181929</v>
      </c>
      <c r="AM12" s="105">
        <f t="shared" si="16"/>
        <v>-4.7138369720530191</v>
      </c>
      <c r="AN12" s="106">
        <f t="shared" si="17"/>
        <v>4.8282745823239539</v>
      </c>
    </row>
    <row r="13" spans="1:40">
      <c r="B13" s="96" t="s">
        <v>114</v>
      </c>
      <c r="C13" s="97">
        <f t="shared" si="5"/>
        <v>446534</v>
      </c>
      <c r="D13" s="97">
        <v>230516</v>
      </c>
      <c r="E13" s="97">
        <v>216018</v>
      </c>
      <c r="F13" s="117">
        <f t="shared" si="6"/>
        <v>-4.7136700439148598</v>
      </c>
      <c r="G13" s="114">
        <f t="shared" si="7"/>
        <v>4.4172099791181534</v>
      </c>
      <c r="H13" s="81"/>
      <c r="I13" s="190">
        <v>288875</v>
      </c>
      <c r="J13" s="188">
        <v>146554</v>
      </c>
      <c r="K13" s="188">
        <v>142321</v>
      </c>
      <c r="L13" s="113">
        <f t="shared" si="8"/>
        <v>-4.8378258469842894</v>
      </c>
      <c r="M13" s="114">
        <f t="shared" si="9"/>
        <v>4.6980922552004794</v>
      </c>
      <c r="N13" s="81"/>
      <c r="O13" s="81"/>
      <c r="P13" s="81"/>
      <c r="Q13" s="102">
        <v>378424</v>
      </c>
      <c r="R13" s="97">
        <v>184046</v>
      </c>
      <c r="S13" s="97">
        <v>194378</v>
      </c>
      <c r="T13" s="113">
        <f t="shared" si="10"/>
        <v>-4.2784361203167487</v>
      </c>
      <c r="U13" s="114">
        <f t="shared" si="11"/>
        <v>4.5186195635598105</v>
      </c>
      <c r="W13" s="104">
        <v>5398</v>
      </c>
      <c r="X13" s="42">
        <v>2651</v>
      </c>
      <c r="Y13" s="42">
        <v>2747</v>
      </c>
      <c r="Z13" s="105">
        <f t="shared" si="12"/>
        <v>-3.8073216619511983</v>
      </c>
      <c r="AA13" s="106">
        <f t="shared" si="13"/>
        <v>3.9451952491059759</v>
      </c>
      <c r="AD13" s="104">
        <v>33258</v>
      </c>
      <c r="AE13" s="42">
        <v>16949</v>
      </c>
      <c r="AF13" s="42">
        <v>16309</v>
      </c>
      <c r="AG13" s="105">
        <f t="shared" si="14"/>
        <v>-5.0679201164942871</v>
      </c>
      <c r="AH13" s="106">
        <f t="shared" si="15"/>
        <v>4.8765537305979896</v>
      </c>
      <c r="AJ13" s="104">
        <v>329255</v>
      </c>
      <c r="AK13" s="42">
        <v>159178</v>
      </c>
      <c r="AL13" s="42">
        <v>170077</v>
      </c>
      <c r="AM13" s="105">
        <f t="shared" si="16"/>
        <v>-4.224478183605485</v>
      </c>
      <c r="AN13" s="106">
        <f t="shared" si="17"/>
        <v>4.5137303900857537</v>
      </c>
    </row>
    <row r="14" spans="1:40">
      <c r="B14" s="96" t="s">
        <v>115</v>
      </c>
      <c r="C14" s="97">
        <f t="shared" si="5"/>
        <v>429104</v>
      </c>
      <c r="D14" s="97">
        <v>219967</v>
      </c>
      <c r="E14" s="97">
        <v>209137</v>
      </c>
      <c r="F14" s="117">
        <f t="shared" si="6"/>
        <v>-4.4979604823518535</v>
      </c>
      <c r="G14" s="114">
        <f t="shared" si="7"/>
        <v>4.2765049366387666</v>
      </c>
      <c r="H14" s="81"/>
      <c r="I14" s="190">
        <v>248666</v>
      </c>
      <c r="J14" s="188">
        <v>125796</v>
      </c>
      <c r="K14" s="188">
        <v>122870</v>
      </c>
      <c r="L14" s="113">
        <f t="shared" si="8"/>
        <v>-4.1525931755341761</v>
      </c>
      <c r="M14" s="114">
        <f t="shared" si="9"/>
        <v>4.0560043521088449</v>
      </c>
      <c r="N14" s="81"/>
      <c r="O14" s="81"/>
      <c r="P14" s="81"/>
      <c r="Q14" s="102">
        <v>332897</v>
      </c>
      <c r="R14" s="97">
        <v>160678</v>
      </c>
      <c r="S14" s="97">
        <v>172219</v>
      </c>
      <c r="T14" s="113">
        <f t="shared" si="10"/>
        <v>-3.7352105394317423</v>
      </c>
      <c r="U14" s="114">
        <f t="shared" si="11"/>
        <v>4.003499071997382</v>
      </c>
      <c r="W14" s="104">
        <v>4714</v>
      </c>
      <c r="X14" s="42">
        <v>2284</v>
      </c>
      <c r="Y14" s="42">
        <v>2430</v>
      </c>
      <c r="Z14" s="105">
        <f t="shared" si="12"/>
        <v>-3.2802424277240805</v>
      </c>
      <c r="AA14" s="106">
        <f t="shared" si="13"/>
        <v>3.4899251748553044</v>
      </c>
      <c r="AD14" s="104">
        <v>29253</v>
      </c>
      <c r="AE14" s="42">
        <v>15101</v>
      </c>
      <c r="AF14" s="42">
        <v>14152</v>
      </c>
      <c r="AG14" s="105">
        <f t="shared" si="14"/>
        <v>-4.5153496772187287</v>
      </c>
      <c r="AH14" s="106">
        <f t="shared" si="15"/>
        <v>4.2315892081318749</v>
      </c>
      <c r="AJ14" s="104">
        <v>289703</v>
      </c>
      <c r="AK14" s="42">
        <v>138722</v>
      </c>
      <c r="AL14" s="42">
        <v>150981</v>
      </c>
      <c r="AM14" s="105">
        <f t="shared" si="16"/>
        <v>-3.6815895575149837</v>
      </c>
      <c r="AN14" s="106">
        <f t="shared" si="17"/>
        <v>4.0069352588858997</v>
      </c>
    </row>
    <row r="15" spans="1:40">
      <c r="B15" s="96" t="s">
        <v>116</v>
      </c>
      <c r="C15" s="97">
        <f t="shared" si="5"/>
        <v>368572</v>
      </c>
      <c r="D15" s="97">
        <v>185699</v>
      </c>
      <c r="E15" s="97">
        <v>182873</v>
      </c>
      <c r="F15" s="117">
        <f t="shared" si="6"/>
        <v>-3.7972366928323655</v>
      </c>
      <c r="G15" s="114">
        <f t="shared" si="7"/>
        <v>3.7394496778568174</v>
      </c>
      <c r="H15" s="81"/>
      <c r="I15" s="190">
        <v>196847</v>
      </c>
      <c r="J15" s="188">
        <v>98855</v>
      </c>
      <c r="K15" s="188">
        <v>97992</v>
      </c>
      <c r="L15" s="113">
        <f t="shared" si="8"/>
        <v>-3.2632563703729134</v>
      </c>
      <c r="M15" s="114">
        <f t="shared" si="9"/>
        <v>3.234768279253275</v>
      </c>
      <c r="N15" s="81"/>
      <c r="O15" s="81"/>
      <c r="P15" s="81"/>
      <c r="Q15" s="102">
        <v>288071</v>
      </c>
      <c r="R15" s="97">
        <v>138718</v>
      </c>
      <c r="S15" s="97">
        <v>149353</v>
      </c>
      <c r="T15" s="113">
        <f t="shared" si="10"/>
        <v>-3.2247161130266275</v>
      </c>
      <c r="U15" s="114">
        <f t="shared" si="11"/>
        <v>3.4719432635192686</v>
      </c>
      <c r="W15" s="104">
        <v>4098</v>
      </c>
      <c r="X15" s="42">
        <v>2087</v>
      </c>
      <c r="Y15" s="42">
        <v>2011</v>
      </c>
      <c r="Z15" s="105">
        <f t="shared" si="12"/>
        <v>-2.9973143374168809</v>
      </c>
      <c r="AA15" s="106">
        <f t="shared" si="13"/>
        <v>2.8881644142526821</v>
      </c>
      <c r="AD15" s="104">
        <v>24955</v>
      </c>
      <c r="AE15" s="42">
        <v>12852</v>
      </c>
      <c r="AF15" s="42">
        <v>12103</v>
      </c>
      <c r="AG15" s="105">
        <f t="shared" si="14"/>
        <v>-3.8428762367800213</v>
      </c>
      <c r="AH15" s="106">
        <f t="shared" si="15"/>
        <v>3.618917763285761</v>
      </c>
      <c r="AJ15" s="104">
        <v>251000</v>
      </c>
      <c r="AK15" s="42">
        <v>119731</v>
      </c>
      <c r="AL15" s="42">
        <v>131269</v>
      </c>
      <c r="AM15" s="105">
        <f t="shared" si="16"/>
        <v>-3.1775810564353644</v>
      </c>
      <c r="AN15" s="106">
        <f t="shared" si="17"/>
        <v>3.483791897647341</v>
      </c>
    </row>
    <row r="16" spans="1:40">
      <c r="B16" s="96" t="s">
        <v>117</v>
      </c>
      <c r="C16" s="97">
        <f t="shared" si="5"/>
        <v>311329</v>
      </c>
      <c r="D16" s="97">
        <v>155603</v>
      </c>
      <c r="E16" s="97">
        <v>155726</v>
      </c>
      <c r="F16" s="117">
        <f t="shared" si="6"/>
        <v>-3.1818233868507342</v>
      </c>
      <c r="G16" s="114">
        <f t="shared" si="7"/>
        <v>3.1843385329377805</v>
      </c>
      <c r="H16" s="81"/>
      <c r="I16" s="190">
        <v>144153</v>
      </c>
      <c r="J16" s="188">
        <v>71891</v>
      </c>
      <c r="K16" s="188">
        <v>72262</v>
      </c>
      <c r="L16" s="113">
        <f t="shared" si="8"/>
        <v>-2.3731603229222511</v>
      </c>
      <c r="M16" s="114">
        <f t="shared" si="9"/>
        <v>2.3854072311556065</v>
      </c>
      <c r="N16" s="81"/>
      <c r="O16" s="81"/>
      <c r="P16" s="81"/>
      <c r="Q16" s="102">
        <v>282914</v>
      </c>
      <c r="R16" s="97">
        <v>136344</v>
      </c>
      <c r="S16" s="97">
        <v>146570</v>
      </c>
      <c r="T16" s="113">
        <f t="shared" si="10"/>
        <v>-3.1695287829589707</v>
      </c>
      <c r="U16" s="114">
        <f t="shared" si="11"/>
        <v>3.4072480909926095</v>
      </c>
      <c r="W16" s="104">
        <v>3866</v>
      </c>
      <c r="X16" s="42">
        <v>1934</v>
      </c>
      <c r="Y16" s="42">
        <v>1932</v>
      </c>
      <c r="Z16" s="105">
        <f t="shared" si="12"/>
        <v>-2.7775783078889544</v>
      </c>
      <c r="AA16" s="106">
        <f t="shared" si="13"/>
        <v>2.7747059414898962</v>
      </c>
      <c r="AD16" s="104">
        <v>22606</v>
      </c>
      <c r="AE16" s="42">
        <v>12064</v>
      </c>
      <c r="AF16" s="42">
        <v>10542</v>
      </c>
      <c r="AG16" s="105">
        <f t="shared" si="14"/>
        <v>-3.6072563741452055</v>
      </c>
      <c r="AH16" s="106">
        <f t="shared" si="15"/>
        <v>3.1521631876855727</v>
      </c>
      <c r="AJ16" s="104">
        <v>248461</v>
      </c>
      <c r="AK16" s="42">
        <v>118376</v>
      </c>
      <c r="AL16" s="42">
        <v>130085</v>
      </c>
      <c r="AM16" s="105">
        <f t="shared" si="16"/>
        <v>-3.1416202582171087</v>
      </c>
      <c r="AN16" s="106">
        <f t="shared" si="17"/>
        <v>3.4523693256248955</v>
      </c>
    </row>
    <row r="17" spans="2:40">
      <c r="B17" s="96" t="s">
        <v>118</v>
      </c>
      <c r="C17" s="97">
        <f t="shared" si="5"/>
        <v>293008</v>
      </c>
      <c r="D17" s="97">
        <v>144492</v>
      </c>
      <c r="E17" s="97">
        <v>148516</v>
      </c>
      <c r="F17" s="117">
        <f t="shared" si="6"/>
        <v>-2.9546218569875666</v>
      </c>
      <c r="G17" s="114">
        <f t="shared" si="7"/>
        <v>3.0369059858841005</v>
      </c>
      <c r="H17" s="81"/>
      <c r="I17" s="190">
        <v>111644</v>
      </c>
      <c r="J17" s="188">
        <v>55244</v>
      </c>
      <c r="K17" s="188">
        <v>56400</v>
      </c>
      <c r="L17" s="113">
        <f t="shared" si="8"/>
        <v>-1.8236339580686989</v>
      </c>
      <c r="M17" s="114">
        <f t="shared" si="9"/>
        <v>1.8617941357445988</v>
      </c>
      <c r="N17" s="81"/>
      <c r="O17" s="81"/>
      <c r="P17" s="81"/>
      <c r="Q17" s="102">
        <v>267747</v>
      </c>
      <c r="R17" s="97">
        <v>128560</v>
      </c>
      <c r="S17" s="97">
        <v>139187</v>
      </c>
      <c r="T17" s="113">
        <f t="shared" si="10"/>
        <v>-2.9885775709763926</v>
      </c>
      <c r="U17" s="114">
        <f t="shared" si="11"/>
        <v>3.2356187490003978</v>
      </c>
      <c r="W17" s="104">
        <v>3354</v>
      </c>
      <c r="X17" s="42">
        <v>1691</v>
      </c>
      <c r="Y17" s="42">
        <v>1663</v>
      </c>
      <c r="Z17" s="105">
        <f t="shared" si="12"/>
        <v>-2.4285857904034236</v>
      </c>
      <c r="AA17" s="106">
        <f t="shared" si="13"/>
        <v>2.3883726608166138</v>
      </c>
      <c r="AD17" s="104">
        <v>19652</v>
      </c>
      <c r="AE17" s="42">
        <v>10354</v>
      </c>
      <c r="AF17" s="42">
        <v>9298</v>
      </c>
      <c r="AG17" s="105">
        <f t="shared" si="14"/>
        <v>-3.0959493118285359</v>
      </c>
      <c r="AH17" s="106">
        <f t="shared" si="15"/>
        <v>2.7801947750996447</v>
      </c>
      <c r="AJ17" s="104">
        <v>237228</v>
      </c>
      <c r="AK17" s="42">
        <v>112837</v>
      </c>
      <c r="AL17" s="42">
        <v>124391</v>
      </c>
      <c r="AM17" s="105">
        <f t="shared" si="16"/>
        <v>-2.9946188845411563</v>
      </c>
      <c r="AN17" s="106">
        <f t="shared" si="17"/>
        <v>3.3012543551047879</v>
      </c>
    </row>
    <row r="18" spans="2:40">
      <c r="B18" s="96" t="s">
        <v>119</v>
      </c>
      <c r="C18" s="97">
        <f t="shared" si="5"/>
        <v>283245</v>
      </c>
      <c r="D18" s="97">
        <v>139656</v>
      </c>
      <c r="E18" s="97">
        <v>143589</v>
      </c>
      <c r="F18" s="117">
        <f t="shared" si="6"/>
        <v>-2.8557336742480941</v>
      </c>
      <c r="G18" s="114">
        <f t="shared" si="7"/>
        <v>2.936157004007057</v>
      </c>
      <c r="H18" s="81"/>
      <c r="I18" s="190">
        <v>93236</v>
      </c>
      <c r="J18" s="188">
        <v>46146</v>
      </c>
      <c r="K18" s="188">
        <v>47090</v>
      </c>
      <c r="L18" s="113">
        <f t="shared" si="8"/>
        <v>-1.5233041168097563</v>
      </c>
      <c r="M18" s="114">
        <f t="shared" si="9"/>
        <v>1.5544660612094532</v>
      </c>
      <c r="N18" s="81"/>
      <c r="O18" s="81"/>
      <c r="P18" s="81"/>
      <c r="Q18" s="102">
        <v>235256</v>
      </c>
      <c r="R18" s="97">
        <v>112308</v>
      </c>
      <c r="S18" s="97">
        <v>122948</v>
      </c>
      <c r="T18" s="113">
        <f t="shared" si="10"/>
        <v>-2.6107745009428802</v>
      </c>
      <c r="U18" s="114">
        <f t="shared" si="11"/>
        <v>2.8581178842284189</v>
      </c>
      <c r="W18" s="104">
        <v>3103</v>
      </c>
      <c r="X18" s="42">
        <v>1592</v>
      </c>
      <c r="Y18" s="42">
        <v>1511</v>
      </c>
      <c r="Z18" s="105">
        <f t="shared" si="12"/>
        <v>-2.2864036536500594</v>
      </c>
      <c r="AA18" s="106">
        <f t="shared" si="13"/>
        <v>2.1700728144882162</v>
      </c>
      <c r="AD18" s="104">
        <v>16514</v>
      </c>
      <c r="AE18" s="42">
        <v>8663</v>
      </c>
      <c r="AF18" s="42">
        <v>7851</v>
      </c>
      <c r="AG18" s="105">
        <f t="shared" si="14"/>
        <v>-2.5903234390931624</v>
      </c>
      <c r="AH18" s="106">
        <f t="shared" si="15"/>
        <v>2.3475273369872354</v>
      </c>
      <c r="AJ18" s="104">
        <v>208721</v>
      </c>
      <c r="AK18" s="42">
        <v>98648</v>
      </c>
      <c r="AL18" s="42">
        <v>110073</v>
      </c>
      <c r="AM18" s="105">
        <f t="shared" si="16"/>
        <v>-2.6180522676268954</v>
      </c>
      <c r="AN18" s="106">
        <f t="shared" si="17"/>
        <v>2.9212641640428112</v>
      </c>
    </row>
    <row r="19" spans="2:40">
      <c r="B19" s="96" t="s">
        <v>120</v>
      </c>
      <c r="C19" s="97">
        <f t="shared" si="5"/>
        <v>244380</v>
      </c>
      <c r="D19" s="97">
        <v>120388</v>
      </c>
      <c r="E19" s="97">
        <v>123992</v>
      </c>
      <c r="F19" s="117">
        <f t="shared" si="6"/>
        <v>-2.4617350172952079</v>
      </c>
      <c r="G19" s="114">
        <f t="shared" si="7"/>
        <v>2.5354308424798768</v>
      </c>
      <c r="H19" s="81"/>
      <c r="I19" s="190">
        <v>77881</v>
      </c>
      <c r="J19" s="188">
        <v>38584</v>
      </c>
      <c r="K19" s="188">
        <v>39297</v>
      </c>
      <c r="L19" s="113">
        <f t="shared" si="8"/>
        <v>-1.2736784562689647</v>
      </c>
      <c r="M19" s="114">
        <f t="shared" si="9"/>
        <v>1.2972149672403459</v>
      </c>
      <c r="N19" s="81"/>
      <c r="O19" s="81"/>
      <c r="P19" s="81"/>
      <c r="Q19" s="102">
        <v>183581</v>
      </c>
      <c r="R19" s="97">
        <v>87315</v>
      </c>
      <c r="S19" s="97">
        <v>96266</v>
      </c>
      <c r="T19" s="113">
        <f t="shared" si="10"/>
        <v>-2.029773262366239</v>
      </c>
      <c r="U19" s="114">
        <f t="shared" si="11"/>
        <v>2.2378532082110563</v>
      </c>
      <c r="W19" s="104">
        <v>2636</v>
      </c>
      <c r="X19" s="42">
        <v>1357</v>
      </c>
      <c r="Y19" s="42">
        <v>1279</v>
      </c>
      <c r="Z19" s="105">
        <f t="shared" si="12"/>
        <v>-1.9489006017607606</v>
      </c>
      <c r="AA19" s="106">
        <f t="shared" si="13"/>
        <v>1.8368783121975041</v>
      </c>
      <c r="AD19" s="104">
        <v>12293</v>
      </c>
      <c r="AE19" s="42">
        <v>6431</v>
      </c>
      <c r="AF19" s="42">
        <v>5862</v>
      </c>
      <c r="AG19" s="105">
        <f t="shared" si="14"/>
        <v>-1.9229331682798254</v>
      </c>
      <c r="AH19" s="106">
        <f t="shared" si="15"/>
        <v>1.7527964908188987</v>
      </c>
      <c r="AJ19" s="104">
        <v>162932</v>
      </c>
      <c r="AK19" s="42">
        <v>76730</v>
      </c>
      <c r="AL19" s="42">
        <v>86202</v>
      </c>
      <c r="AM19" s="105">
        <f t="shared" si="16"/>
        <v>-2.0363631345289481</v>
      </c>
      <c r="AN19" s="106">
        <f t="shared" si="17"/>
        <v>2.2877437107085155</v>
      </c>
    </row>
    <row r="20" spans="2:40">
      <c r="B20" s="96" t="s">
        <v>121</v>
      </c>
      <c r="C20" s="97">
        <f t="shared" si="5"/>
        <v>191320</v>
      </c>
      <c r="D20" s="97">
        <v>93774</v>
      </c>
      <c r="E20" s="97">
        <v>97546</v>
      </c>
      <c r="F20" s="117">
        <f t="shared" si="6"/>
        <v>-1.9175228387533709</v>
      </c>
      <c r="G20" s="114">
        <f t="shared" si="7"/>
        <v>1.9946539854227858</v>
      </c>
      <c r="H20" s="81"/>
      <c r="I20" s="190">
        <v>66835</v>
      </c>
      <c r="J20" s="188">
        <v>33281</v>
      </c>
      <c r="K20" s="188">
        <v>33554</v>
      </c>
      <c r="L20" s="113">
        <f t="shared" si="8"/>
        <v>-1.0986235927609218</v>
      </c>
      <c r="M20" s="114">
        <f t="shared" si="9"/>
        <v>1.1076354686307495</v>
      </c>
      <c r="N20" s="81"/>
      <c r="O20" s="81"/>
      <c r="P20" s="81"/>
      <c r="Q20" s="102">
        <v>137624</v>
      </c>
      <c r="R20" s="97">
        <v>65432</v>
      </c>
      <c r="S20" s="97">
        <v>72192</v>
      </c>
      <c r="T20" s="113">
        <f t="shared" si="10"/>
        <v>-1.5210688209717433</v>
      </c>
      <c r="U20" s="114">
        <f t="shared" si="11"/>
        <v>1.6782155569689463</v>
      </c>
      <c r="W20" s="104">
        <v>2092</v>
      </c>
      <c r="X20" s="42">
        <v>1114</v>
      </c>
      <c r="Y20" s="42">
        <v>978</v>
      </c>
      <c r="Z20" s="105">
        <f t="shared" si="12"/>
        <v>-1.59990808427523</v>
      </c>
      <c r="AA20" s="106">
        <f t="shared" si="13"/>
        <v>1.4045871691392955</v>
      </c>
      <c r="AD20" s="104">
        <v>8666</v>
      </c>
      <c r="AE20" s="42">
        <v>4575</v>
      </c>
      <c r="AF20" s="42">
        <v>4091</v>
      </c>
      <c r="AG20" s="105">
        <f t="shared" si="14"/>
        <v>-1.367970649180563</v>
      </c>
      <c r="AH20" s="106">
        <f t="shared" si="15"/>
        <v>1.2232498198464883</v>
      </c>
      <c r="AJ20" s="104">
        <v>122495</v>
      </c>
      <c r="AK20" s="42">
        <v>57674</v>
      </c>
      <c r="AL20" s="42">
        <v>64821</v>
      </c>
      <c r="AM20" s="105">
        <f t="shared" si="16"/>
        <v>-1.5306295767082307</v>
      </c>
      <c r="AN20" s="106">
        <f t="shared" si="17"/>
        <v>1.7203062002254781</v>
      </c>
    </row>
    <row r="21" spans="2:40">
      <c r="B21" s="96" t="s">
        <v>122</v>
      </c>
      <c r="C21" s="97">
        <f t="shared" si="5"/>
        <v>131413</v>
      </c>
      <c r="D21" s="97">
        <v>64246</v>
      </c>
      <c r="E21" s="97">
        <v>67167</v>
      </c>
      <c r="F21" s="117">
        <f t="shared" si="6"/>
        <v>-1.3137241911249287</v>
      </c>
      <c r="G21" s="114">
        <f t="shared" si="7"/>
        <v>1.3734537986067319</v>
      </c>
      <c r="H21" s="81"/>
      <c r="I21" s="190">
        <v>49802</v>
      </c>
      <c r="J21" s="188">
        <v>24511</v>
      </c>
      <c r="K21" s="188">
        <v>25291</v>
      </c>
      <c r="L21" s="113">
        <f t="shared" si="8"/>
        <v>-0.80912120675950117</v>
      </c>
      <c r="M21" s="114">
        <f t="shared" si="9"/>
        <v>0.83486942353043703</v>
      </c>
      <c r="N21" s="81"/>
      <c r="O21" s="81"/>
      <c r="P21" s="81"/>
      <c r="Q21" s="102">
        <v>103528</v>
      </c>
      <c r="R21" s="97">
        <v>49637</v>
      </c>
      <c r="S21" s="97">
        <v>53891</v>
      </c>
      <c r="T21" s="113">
        <f t="shared" si="10"/>
        <v>-1.1538894282090479</v>
      </c>
      <c r="U21" s="114">
        <f t="shared" si="11"/>
        <v>1.2527802884061043</v>
      </c>
      <c r="W21" s="104">
        <v>1574</v>
      </c>
      <c r="X21" s="42">
        <v>863</v>
      </c>
      <c r="Y21" s="42">
        <v>711</v>
      </c>
      <c r="Z21" s="105">
        <f t="shared" si="12"/>
        <v>-1.2394261011934682</v>
      </c>
      <c r="AA21" s="106">
        <f t="shared" si="13"/>
        <v>1.0211262548650706</v>
      </c>
      <c r="AD21" s="104">
        <v>5992</v>
      </c>
      <c r="AE21" s="42">
        <v>3230</v>
      </c>
      <c r="AF21" s="42">
        <v>2762</v>
      </c>
      <c r="AG21" s="105">
        <f t="shared" si="14"/>
        <v>-0.96580222882037581</v>
      </c>
      <c r="AH21" s="106">
        <f t="shared" si="15"/>
        <v>0.8258655591337084</v>
      </c>
      <c r="AJ21" s="104">
        <v>92598</v>
      </c>
      <c r="AK21" s="42">
        <v>43867</v>
      </c>
      <c r="AL21" s="42">
        <v>48731</v>
      </c>
      <c r="AM21" s="105">
        <f t="shared" si="16"/>
        <v>-1.1642009855647253</v>
      </c>
      <c r="AN21" s="106">
        <f t="shared" si="17"/>
        <v>1.2932883084677462</v>
      </c>
    </row>
    <row r="22" spans="2:40">
      <c r="B22" s="96" t="s">
        <v>123</v>
      </c>
      <c r="C22" s="97">
        <f t="shared" si="5"/>
        <v>93006</v>
      </c>
      <c r="D22" s="97">
        <v>44825</v>
      </c>
      <c r="E22" s="97">
        <v>48181</v>
      </c>
      <c r="F22" s="117">
        <f t="shared" si="6"/>
        <v>-0.91659693781986318</v>
      </c>
      <c r="G22" s="114">
        <f t="shared" si="7"/>
        <v>0.98522157414609768</v>
      </c>
      <c r="H22" s="81"/>
      <c r="I22" s="190">
        <v>36501</v>
      </c>
      <c r="J22" s="188">
        <v>17678</v>
      </c>
      <c r="K22" s="188">
        <v>18823</v>
      </c>
      <c r="L22" s="113">
        <f t="shared" si="8"/>
        <v>-0.58356022573923783</v>
      </c>
      <c r="M22" s="114">
        <f t="shared" si="9"/>
        <v>0.621357287537599</v>
      </c>
      <c r="N22" s="81"/>
      <c r="O22" s="81"/>
      <c r="P22" s="81"/>
      <c r="Q22" s="102">
        <v>78054</v>
      </c>
      <c r="R22" s="97">
        <v>37117</v>
      </c>
      <c r="S22" s="97">
        <v>40937</v>
      </c>
      <c r="T22" s="113">
        <f t="shared" si="10"/>
        <v>-0.86284251479410989</v>
      </c>
      <c r="U22" s="114">
        <f t="shared" si="11"/>
        <v>0.9516443685676772</v>
      </c>
      <c r="W22" s="104">
        <v>1203</v>
      </c>
      <c r="X22" s="42">
        <v>617</v>
      </c>
      <c r="Y22" s="42">
        <v>586</v>
      </c>
      <c r="Z22" s="105">
        <f t="shared" si="12"/>
        <v>-0.88612503410935106</v>
      </c>
      <c r="AA22" s="106">
        <f t="shared" si="13"/>
        <v>0.84160335492395411</v>
      </c>
      <c r="AD22" s="104">
        <v>4347</v>
      </c>
      <c r="AE22" s="42">
        <v>2339</v>
      </c>
      <c r="AF22" s="42">
        <v>2008</v>
      </c>
      <c r="AG22" s="105">
        <f t="shared" si="14"/>
        <v>-0.69938433845537429</v>
      </c>
      <c r="AH22" s="106">
        <f t="shared" si="15"/>
        <v>0.60041203574963298</v>
      </c>
      <c r="AJ22" s="104">
        <v>69962</v>
      </c>
      <c r="AK22" s="42">
        <v>32891</v>
      </c>
      <c r="AL22" s="42">
        <v>37071</v>
      </c>
      <c r="AM22" s="105">
        <f t="shared" si="16"/>
        <v>-0.87290525032961852</v>
      </c>
      <c r="AN22" s="106">
        <f t="shared" si="17"/>
        <v>0.98383966844940218</v>
      </c>
    </row>
    <row r="23" spans="2:40">
      <c r="B23" s="98" t="s">
        <v>124</v>
      </c>
      <c r="C23" s="99">
        <f t="shared" si="5"/>
        <v>147143</v>
      </c>
      <c r="D23" s="99">
        <v>66296</v>
      </c>
      <c r="E23" s="99">
        <v>80847</v>
      </c>
      <c r="F23" s="118">
        <f t="shared" si="6"/>
        <v>-1.3556432925756976</v>
      </c>
      <c r="G23" s="116">
        <f t="shared" si="7"/>
        <v>1.653187119507473</v>
      </c>
      <c r="H23" s="81"/>
      <c r="I23" s="191">
        <v>56774</v>
      </c>
      <c r="J23" s="192">
        <v>26836</v>
      </c>
      <c r="K23" s="192">
        <v>29938</v>
      </c>
      <c r="L23" s="115">
        <f t="shared" si="8"/>
        <v>-0.88587069905748317</v>
      </c>
      <c r="M23" s="116">
        <f t="shared" si="9"/>
        <v>0.98826937652343616</v>
      </c>
      <c r="N23" s="81"/>
      <c r="O23" s="81"/>
      <c r="P23" s="81"/>
      <c r="Q23" s="103">
        <v>130130</v>
      </c>
      <c r="R23" s="99">
        <v>58076</v>
      </c>
      <c r="S23" s="99">
        <v>72054</v>
      </c>
      <c r="T23" s="115">
        <f t="shared" si="10"/>
        <v>-1.3500671360611776</v>
      </c>
      <c r="U23" s="116">
        <f t="shared" si="11"/>
        <v>1.6750075318849798</v>
      </c>
      <c r="W23" s="107">
        <v>2030</v>
      </c>
      <c r="X23" s="48">
        <v>1062</v>
      </c>
      <c r="Y23" s="48">
        <v>968</v>
      </c>
      <c r="Z23" s="108">
        <f t="shared" si="12"/>
        <v>-1.5252265578997257</v>
      </c>
      <c r="AA23" s="109">
        <f t="shared" si="13"/>
        <v>1.3902253371440061</v>
      </c>
      <c r="AD23" s="107">
        <v>6582</v>
      </c>
      <c r="AE23" s="48">
        <v>3349</v>
      </c>
      <c r="AF23" s="48">
        <v>3233</v>
      </c>
      <c r="AG23" s="108">
        <f t="shared" si="14"/>
        <v>-1.0013844161979686</v>
      </c>
      <c r="AH23" s="109">
        <f t="shared" si="15"/>
        <v>0.96669925875426455</v>
      </c>
      <c r="AJ23" s="107">
        <v>116995</v>
      </c>
      <c r="AK23" s="48">
        <v>51549</v>
      </c>
      <c r="AL23" s="48">
        <v>65446</v>
      </c>
      <c r="AM23" s="108">
        <f t="shared" si="16"/>
        <v>-1.3680761530279257</v>
      </c>
      <c r="AN23" s="109">
        <f t="shared" si="17"/>
        <v>1.7368932842744889</v>
      </c>
    </row>
    <row r="24" spans="2:40">
      <c r="B24" s="22" t="s">
        <v>295</v>
      </c>
      <c r="Q24" s="22" t="s">
        <v>294</v>
      </c>
      <c r="W24" s="519" t="s">
        <v>425</v>
      </c>
      <c r="X24" s="520"/>
      <c r="Y24" s="520"/>
      <c r="Z24" s="520"/>
      <c r="AA24" s="521"/>
      <c r="AD24" s="110" t="s">
        <v>426</v>
      </c>
      <c r="AE24" s="111"/>
      <c r="AF24" s="111"/>
      <c r="AG24" s="111"/>
      <c r="AH24" s="112"/>
    </row>
    <row r="25" spans="2:40">
      <c r="W25" s="522"/>
      <c r="X25" s="523"/>
      <c r="Y25" s="523"/>
      <c r="Z25" s="523"/>
      <c r="AA25" s="524"/>
    </row>
    <row r="33" spans="38:38">
      <c r="AL33" s="89"/>
    </row>
    <row r="34" spans="38:38">
      <c r="AL34" s="90"/>
    </row>
    <row r="51" spans="2:41" s="24" customFormat="1" ht="12.75" customHeight="1">
      <c r="B51" s="502" t="s">
        <v>427</v>
      </c>
      <c r="C51" s="502"/>
      <c r="D51" s="502"/>
      <c r="E51" s="502"/>
      <c r="F51" s="502"/>
      <c r="G51" s="502"/>
      <c r="H51" s="502"/>
      <c r="I51" s="502"/>
      <c r="J51" s="502"/>
      <c r="K51" s="502"/>
      <c r="L51" s="502"/>
      <c r="M51" s="502"/>
      <c r="N51" s="502"/>
      <c r="O51" s="502"/>
      <c r="P51" s="502"/>
      <c r="Q51" s="502"/>
      <c r="R51" s="502"/>
      <c r="S51" s="502"/>
      <c r="T51" s="502"/>
      <c r="U51" s="502"/>
      <c r="V51" s="502"/>
      <c r="W51" s="502"/>
      <c r="AL51" s="2"/>
      <c r="AM51" s="2"/>
      <c r="AN51" s="2"/>
      <c r="AO51" s="2"/>
    </row>
    <row r="52" spans="2:41" s="24" customFormat="1">
      <c r="B52" s="502"/>
      <c r="C52" s="502"/>
      <c r="D52" s="502"/>
      <c r="E52" s="502"/>
      <c r="F52" s="502"/>
      <c r="G52" s="502"/>
      <c r="H52" s="502"/>
      <c r="I52" s="502"/>
      <c r="J52" s="502"/>
      <c r="K52" s="502"/>
      <c r="L52" s="502"/>
      <c r="M52" s="502"/>
      <c r="N52" s="502"/>
      <c r="O52" s="502"/>
      <c r="P52" s="502"/>
      <c r="Q52" s="502"/>
      <c r="R52" s="502"/>
      <c r="S52" s="502"/>
      <c r="T52" s="502"/>
      <c r="U52" s="502"/>
      <c r="V52" s="502"/>
      <c r="W52" s="502"/>
      <c r="AL52" s="2"/>
      <c r="AM52" s="2"/>
      <c r="AN52" s="2"/>
      <c r="AO52" s="2"/>
    </row>
    <row r="53" spans="2:41">
      <c r="B53" s="502"/>
      <c r="C53" s="502"/>
      <c r="D53" s="502"/>
      <c r="E53" s="502"/>
      <c r="F53" s="502"/>
      <c r="G53" s="502"/>
      <c r="H53" s="502"/>
      <c r="I53" s="502"/>
      <c r="J53" s="502"/>
      <c r="K53" s="502"/>
      <c r="L53" s="502"/>
      <c r="M53" s="502"/>
      <c r="N53" s="502"/>
      <c r="O53" s="502"/>
      <c r="P53" s="502"/>
      <c r="Q53" s="502"/>
      <c r="R53" s="502"/>
      <c r="S53" s="502"/>
      <c r="T53" s="502"/>
      <c r="U53" s="502"/>
      <c r="V53" s="502"/>
      <c r="W53" s="502"/>
    </row>
    <row r="54" spans="2:41" ht="15.75">
      <c r="B54" s="23" t="s">
        <v>1</v>
      </c>
      <c r="C54" s="23"/>
      <c r="D54" s="33"/>
      <c r="E54" s="33"/>
      <c r="F54" s="33"/>
      <c r="G54" s="33"/>
      <c r="H54" s="33"/>
      <c r="I54" s="33"/>
      <c r="J54" s="33"/>
      <c r="K54" s="33"/>
      <c r="L54" s="33"/>
      <c r="M54" s="33"/>
      <c r="N54" s="33"/>
      <c r="O54" s="33"/>
      <c r="P54" s="33"/>
      <c r="AE54" s="527" t="s">
        <v>296</v>
      </c>
      <c r="AF54" s="527"/>
      <c r="AG54" s="527"/>
      <c r="AH54" s="527"/>
      <c r="AI54" s="527"/>
    </row>
    <row r="55" spans="2:41" ht="15" customHeight="1" thickBot="1">
      <c r="B55" s="517" t="s">
        <v>428</v>
      </c>
      <c r="C55" s="494"/>
      <c r="D55" s="494"/>
      <c r="E55" s="494"/>
      <c r="F55" s="494"/>
      <c r="G55" s="494"/>
      <c r="H55" s="494"/>
      <c r="I55" s="494"/>
      <c r="J55" s="494"/>
      <c r="K55" s="494"/>
      <c r="L55" s="494"/>
      <c r="M55" s="494"/>
      <c r="N55" s="494"/>
      <c r="O55" s="494"/>
      <c r="P55" s="494"/>
      <c r="Q55" s="494"/>
      <c r="R55" s="494"/>
      <c r="S55" s="494"/>
      <c r="T55" s="494"/>
      <c r="U55" s="494"/>
      <c r="V55" s="494"/>
      <c r="W55" s="495"/>
      <c r="AE55" s="164" t="s">
        <v>297</v>
      </c>
      <c r="AF55" s="165"/>
      <c r="AG55" s="165"/>
      <c r="AH55" s="165"/>
      <c r="AI55" s="165"/>
    </row>
    <row r="56" spans="2:41" ht="15.75" thickTop="1">
      <c r="B56" s="496"/>
      <c r="C56" s="497"/>
      <c r="D56" s="497"/>
      <c r="E56" s="497"/>
      <c r="F56" s="497"/>
      <c r="G56" s="497"/>
      <c r="H56" s="497"/>
      <c r="I56" s="497"/>
      <c r="J56" s="497"/>
      <c r="K56" s="497"/>
      <c r="L56" s="497"/>
      <c r="M56" s="497"/>
      <c r="N56" s="497"/>
      <c r="O56" s="497"/>
      <c r="P56" s="497"/>
      <c r="Q56" s="497"/>
      <c r="R56" s="497"/>
      <c r="S56" s="497"/>
      <c r="T56" s="497"/>
      <c r="U56" s="497"/>
      <c r="V56" s="497"/>
      <c r="W56" s="498"/>
      <c r="AE56" s="528" t="s">
        <v>298</v>
      </c>
      <c r="AF56" s="529"/>
      <c r="AG56" s="532" t="s">
        <v>299</v>
      </c>
      <c r="AH56" s="533"/>
      <c r="AI56" s="534" t="s">
        <v>107</v>
      </c>
    </row>
    <row r="57" spans="2:41" ht="15.75" thickBot="1">
      <c r="B57" s="496"/>
      <c r="C57" s="497"/>
      <c r="D57" s="497"/>
      <c r="E57" s="497"/>
      <c r="F57" s="497"/>
      <c r="G57" s="497"/>
      <c r="H57" s="497"/>
      <c r="I57" s="497"/>
      <c r="J57" s="497"/>
      <c r="K57" s="497"/>
      <c r="L57" s="497"/>
      <c r="M57" s="497"/>
      <c r="N57" s="497"/>
      <c r="O57" s="497"/>
      <c r="P57" s="497"/>
      <c r="Q57" s="497"/>
      <c r="R57" s="497"/>
      <c r="S57" s="497"/>
      <c r="T57" s="497"/>
      <c r="U57" s="497"/>
      <c r="V57" s="497"/>
      <c r="W57" s="498"/>
      <c r="AE57" s="530"/>
      <c r="AF57" s="531"/>
      <c r="AG57" s="166" t="s">
        <v>41</v>
      </c>
      <c r="AH57" s="167" t="s">
        <v>42</v>
      </c>
      <c r="AI57" s="535"/>
    </row>
    <row r="58" spans="2:41" ht="15.75" thickTop="1">
      <c r="B58" s="496"/>
      <c r="C58" s="497"/>
      <c r="D58" s="497"/>
      <c r="E58" s="497"/>
      <c r="F58" s="497"/>
      <c r="G58" s="497"/>
      <c r="H58" s="497"/>
      <c r="I58" s="497"/>
      <c r="J58" s="497"/>
      <c r="K58" s="497"/>
      <c r="L58" s="497"/>
      <c r="M58" s="497"/>
      <c r="N58" s="497"/>
      <c r="O58" s="497"/>
      <c r="P58" s="497"/>
      <c r="Q58" s="497"/>
      <c r="R58" s="497"/>
      <c r="S58" s="497"/>
      <c r="T58" s="497"/>
      <c r="U58" s="497"/>
      <c r="V58" s="497"/>
      <c r="W58" s="498"/>
      <c r="AE58" s="525" t="s">
        <v>300</v>
      </c>
      <c r="AF58" s="168" t="s">
        <v>301</v>
      </c>
      <c r="AG58" s="169">
        <v>148509</v>
      </c>
      <c r="AH58" s="170">
        <v>143228</v>
      </c>
      <c r="AI58" s="171">
        <v>291737</v>
      </c>
    </row>
    <row r="59" spans="2:41">
      <c r="B59" s="496"/>
      <c r="C59" s="497"/>
      <c r="D59" s="497"/>
      <c r="E59" s="497"/>
      <c r="F59" s="497"/>
      <c r="G59" s="497"/>
      <c r="H59" s="497"/>
      <c r="I59" s="497"/>
      <c r="J59" s="497"/>
      <c r="K59" s="497"/>
      <c r="L59" s="497"/>
      <c r="M59" s="497"/>
      <c r="N59" s="497"/>
      <c r="O59" s="497"/>
      <c r="P59" s="497"/>
      <c r="Q59" s="497"/>
      <c r="R59" s="497"/>
      <c r="S59" s="497"/>
      <c r="T59" s="497"/>
      <c r="U59" s="497"/>
      <c r="V59" s="497"/>
      <c r="W59" s="498"/>
      <c r="AE59" s="526"/>
      <c r="AF59" s="172" t="s">
        <v>302</v>
      </c>
      <c r="AG59" s="173">
        <v>150734</v>
      </c>
      <c r="AH59" s="174">
        <v>145992</v>
      </c>
      <c r="AI59" s="175">
        <v>296726</v>
      </c>
    </row>
    <row r="60" spans="2:41">
      <c r="B60" s="496"/>
      <c r="C60" s="497"/>
      <c r="D60" s="497"/>
      <c r="E60" s="497"/>
      <c r="F60" s="497"/>
      <c r="G60" s="497"/>
      <c r="H60" s="497"/>
      <c r="I60" s="497"/>
      <c r="J60" s="497"/>
      <c r="K60" s="497"/>
      <c r="L60" s="497"/>
      <c r="M60" s="497"/>
      <c r="N60" s="497"/>
      <c r="O60" s="497"/>
      <c r="P60" s="497"/>
      <c r="Q60" s="497"/>
      <c r="R60" s="497"/>
      <c r="S60" s="497"/>
      <c r="T60" s="497"/>
      <c r="U60" s="497"/>
      <c r="V60" s="497"/>
      <c r="W60" s="498"/>
      <c r="AE60" s="526"/>
      <c r="AF60" s="172" t="s">
        <v>303</v>
      </c>
      <c r="AG60" s="173">
        <v>169632</v>
      </c>
      <c r="AH60" s="174">
        <v>166390</v>
      </c>
      <c r="AI60" s="175">
        <v>336022</v>
      </c>
    </row>
    <row r="61" spans="2:41">
      <c r="B61" s="496"/>
      <c r="C61" s="497"/>
      <c r="D61" s="497"/>
      <c r="E61" s="497"/>
      <c r="F61" s="497"/>
      <c r="G61" s="497"/>
      <c r="H61" s="497"/>
      <c r="I61" s="497"/>
      <c r="J61" s="497"/>
      <c r="K61" s="497"/>
      <c r="L61" s="497"/>
      <c r="M61" s="497"/>
      <c r="N61" s="497"/>
      <c r="O61" s="497"/>
      <c r="P61" s="497"/>
      <c r="Q61" s="497"/>
      <c r="R61" s="497"/>
      <c r="S61" s="497"/>
      <c r="T61" s="497"/>
      <c r="U61" s="497"/>
      <c r="V61" s="497"/>
      <c r="W61" s="498"/>
      <c r="AE61" s="526"/>
      <c r="AF61" s="172" t="s">
        <v>180</v>
      </c>
      <c r="AG61" s="173">
        <v>176364</v>
      </c>
      <c r="AH61" s="174">
        <v>178247</v>
      </c>
      <c r="AI61" s="175">
        <v>354611</v>
      </c>
    </row>
    <row r="62" spans="2:41" ht="42.75" customHeight="1">
      <c r="B62" s="496"/>
      <c r="C62" s="497"/>
      <c r="D62" s="497"/>
      <c r="E62" s="497"/>
      <c r="F62" s="497"/>
      <c r="G62" s="497"/>
      <c r="H62" s="497"/>
      <c r="I62" s="497"/>
      <c r="J62" s="497"/>
      <c r="K62" s="497"/>
      <c r="L62" s="497"/>
      <c r="M62" s="497"/>
      <c r="N62" s="497"/>
      <c r="O62" s="497"/>
      <c r="P62" s="497"/>
      <c r="Q62" s="497"/>
      <c r="R62" s="497"/>
      <c r="S62" s="497"/>
      <c r="T62" s="497"/>
      <c r="U62" s="497"/>
      <c r="V62" s="497"/>
      <c r="W62" s="498"/>
      <c r="AE62" s="526"/>
      <c r="AF62" s="172" t="s">
        <v>304</v>
      </c>
      <c r="AG62" s="173">
        <v>177617</v>
      </c>
      <c r="AH62" s="174">
        <v>181929</v>
      </c>
      <c r="AI62" s="175">
        <v>359546</v>
      </c>
    </row>
    <row r="63" spans="2:41" ht="157.5" customHeight="1">
      <c r="B63" s="499"/>
      <c r="C63" s="500"/>
      <c r="D63" s="500"/>
      <c r="E63" s="500"/>
      <c r="F63" s="500"/>
      <c r="G63" s="500"/>
      <c r="H63" s="500"/>
      <c r="I63" s="500"/>
      <c r="J63" s="500"/>
      <c r="K63" s="500"/>
      <c r="L63" s="500"/>
      <c r="M63" s="500"/>
      <c r="N63" s="500"/>
      <c r="O63" s="500"/>
      <c r="P63" s="500"/>
      <c r="Q63" s="500"/>
      <c r="R63" s="500"/>
      <c r="S63" s="500"/>
      <c r="T63" s="500"/>
      <c r="U63" s="500"/>
      <c r="V63" s="500"/>
      <c r="W63" s="501"/>
      <c r="AE63" s="526"/>
      <c r="AF63" s="172" t="s">
        <v>305</v>
      </c>
      <c r="AG63" s="173">
        <v>159178</v>
      </c>
      <c r="AH63" s="174">
        <v>170077</v>
      </c>
      <c r="AI63" s="175">
        <v>329255</v>
      </c>
    </row>
    <row r="64" spans="2:41">
      <c r="AE64" s="526"/>
      <c r="AF64" s="172" t="s">
        <v>306</v>
      </c>
      <c r="AG64" s="173">
        <v>138722</v>
      </c>
      <c r="AH64" s="174">
        <v>150981</v>
      </c>
      <c r="AI64" s="175">
        <v>289703</v>
      </c>
    </row>
    <row r="65" spans="31:35">
      <c r="AE65" s="526"/>
      <c r="AF65" s="172" t="s">
        <v>307</v>
      </c>
      <c r="AG65" s="173">
        <v>119731</v>
      </c>
      <c r="AH65" s="174">
        <v>131269</v>
      </c>
      <c r="AI65" s="175">
        <v>251000</v>
      </c>
    </row>
    <row r="66" spans="31:35">
      <c r="AE66" s="526"/>
      <c r="AF66" s="172" t="s">
        <v>308</v>
      </c>
      <c r="AG66" s="173">
        <v>118376</v>
      </c>
      <c r="AH66" s="174">
        <v>130085</v>
      </c>
      <c r="AI66" s="175">
        <v>248461</v>
      </c>
    </row>
    <row r="67" spans="31:35">
      <c r="AE67" s="526"/>
      <c r="AF67" s="172" t="s">
        <v>309</v>
      </c>
      <c r="AG67" s="173">
        <v>112837</v>
      </c>
      <c r="AH67" s="174">
        <v>124391</v>
      </c>
      <c r="AI67" s="175">
        <v>237228</v>
      </c>
    </row>
    <row r="68" spans="31:35">
      <c r="AE68" s="526"/>
      <c r="AF68" s="172" t="s">
        <v>310</v>
      </c>
      <c r="AG68" s="173">
        <v>98648</v>
      </c>
      <c r="AH68" s="174">
        <v>110073</v>
      </c>
      <c r="AI68" s="175">
        <v>208721</v>
      </c>
    </row>
    <row r="69" spans="31:35">
      <c r="AE69" s="526"/>
      <c r="AF69" s="172" t="s">
        <v>311</v>
      </c>
      <c r="AG69" s="173">
        <v>76730</v>
      </c>
      <c r="AH69" s="174">
        <v>86202</v>
      </c>
      <c r="AI69" s="175">
        <v>162932</v>
      </c>
    </row>
    <row r="70" spans="31:35">
      <c r="AE70" s="526"/>
      <c r="AF70" s="172" t="s">
        <v>312</v>
      </c>
      <c r="AG70" s="173">
        <v>57674</v>
      </c>
      <c r="AH70" s="174">
        <v>64821</v>
      </c>
      <c r="AI70" s="175">
        <v>122495</v>
      </c>
    </row>
    <row r="71" spans="31:35">
      <c r="AE71" s="526"/>
      <c r="AF71" s="172" t="s">
        <v>313</v>
      </c>
      <c r="AG71" s="173">
        <v>43867</v>
      </c>
      <c r="AH71" s="174">
        <v>48731</v>
      </c>
      <c r="AI71" s="175">
        <v>92598</v>
      </c>
    </row>
    <row r="72" spans="31:35">
      <c r="AE72" s="526"/>
      <c r="AF72" s="172" t="s">
        <v>314</v>
      </c>
      <c r="AG72" s="173">
        <v>32891</v>
      </c>
      <c r="AH72" s="174">
        <v>37071</v>
      </c>
      <c r="AI72" s="175">
        <v>69962</v>
      </c>
    </row>
    <row r="73" spans="31:35">
      <c r="AE73" s="526"/>
      <c r="AF73" s="172"/>
      <c r="AG73" s="173">
        <f>SUM(AG74:AG76)</f>
        <v>51549</v>
      </c>
      <c r="AH73" s="173">
        <f t="shared" ref="AH73:AI73" si="18">SUM(AH74:AH76)</f>
        <v>65446</v>
      </c>
      <c r="AI73" s="173">
        <f t="shared" si="18"/>
        <v>116995</v>
      </c>
    </row>
    <row r="74" spans="31:35">
      <c r="AE74" s="526"/>
      <c r="AF74" s="172" t="s">
        <v>315</v>
      </c>
      <c r="AG74" s="173">
        <v>23095</v>
      </c>
      <c r="AH74" s="174">
        <v>27647</v>
      </c>
      <c r="AI74" s="175">
        <v>50742</v>
      </c>
    </row>
    <row r="75" spans="31:35">
      <c r="AE75" s="526"/>
      <c r="AF75" s="172" t="s">
        <v>316</v>
      </c>
      <c r="AG75" s="173">
        <v>16204</v>
      </c>
      <c r="AH75" s="174">
        <v>20067</v>
      </c>
      <c r="AI75" s="175">
        <v>36271</v>
      </c>
    </row>
    <row r="76" spans="31:35">
      <c r="AE76" s="526"/>
      <c r="AF76" s="172" t="s">
        <v>317</v>
      </c>
      <c r="AG76" s="173">
        <v>12250</v>
      </c>
      <c r="AH76" s="174">
        <v>17732</v>
      </c>
      <c r="AI76" s="175">
        <v>29982</v>
      </c>
    </row>
    <row r="77" spans="31:35" ht="15.75" thickBot="1">
      <c r="AE77" s="508" t="s">
        <v>107</v>
      </c>
      <c r="AF77" s="509"/>
      <c r="AG77" s="176">
        <v>1833059</v>
      </c>
      <c r="AH77" s="177">
        <v>1934933</v>
      </c>
      <c r="AI77" s="178">
        <v>3767992</v>
      </c>
    </row>
    <row r="78" spans="31:35" ht="15.75" thickTop="1"/>
  </sheetData>
  <mergeCells count="22">
    <mergeCell ref="Q5:S5"/>
    <mergeCell ref="AE54:AI54"/>
    <mergeCell ref="AE56:AF57"/>
    <mergeCell ref="AG56:AH56"/>
    <mergeCell ref="AI56:AI57"/>
    <mergeCell ref="T5:U5"/>
    <mergeCell ref="AE77:AF77"/>
    <mergeCell ref="AJ5:AL5"/>
    <mergeCell ref="AM5:AN5"/>
    <mergeCell ref="B5:B6"/>
    <mergeCell ref="C5:E5"/>
    <mergeCell ref="F5:G5"/>
    <mergeCell ref="AD5:AF5"/>
    <mergeCell ref="B55:W63"/>
    <mergeCell ref="I5:K5"/>
    <mergeCell ref="L5:M5"/>
    <mergeCell ref="AG5:AH5"/>
    <mergeCell ref="W24:AA25"/>
    <mergeCell ref="B51:W53"/>
    <mergeCell ref="W5:Y5"/>
    <mergeCell ref="Z5:AA5"/>
    <mergeCell ref="AE58:AE76"/>
  </mergeCells>
  <hyperlinks>
    <hyperlink ref="A1" location="Indice!A1" display="Indice!A1" xr:uid="{00000000-0004-0000-0300-000000000000}"/>
    <hyperlink ref="S1" location="'Ficha_estructura por sexo y eda'!A1" display="ficha técnica" xr:uid="{00000000-0004-0000-0300-000001000000}"/>
  </hyperlinks>
  <pageMargins left="0.7" right="0.7" top="0.75" bottom="0.75" header="0.3" footer="0.3"/>
  <pageSetup paperSize="9" orientation="portrait" horizontalDpi="4294967294" verticalDpi="4294967294"/>
  <drawing r:id="rId1"/>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4" tint="0.79998168889431442"/>
  </sheetPr>
  <dimension ref="A1:T28"/>
  <sheetViews>
    <sheetView workbookViewId="0">
      <selection sqref="A1:XFD1048576"/>
    </sheetView>
  </sheetViews>
  <sheetFormatPr defaultColWidth="10.85546875" defaultRowHeight="15"/>
  <cols>
    <col min="1" max="1" width="5" style="372" customWidth="1"/>
    <col min="2" max="2" width="9.140625" style="372" customWidth="1"/>
    <col min="3" max="3" width="20.140625" style="372" customWidth="1"/>
    <col min="4" max="4" width="15.7109375" style="372" customWidth="1"/>
    <col min="5" max="5" width="23.42578125" style="372" customWidth="1"/>
    <col min="6" max="12" width="12.42578125" style="372" customWidth="1"/>
    <col min="13" max="13" width="10.85546875" style="372" customWidth="1"/>
    <col min="14" max="15" width="12.28515625" style="372" customWidth="1"/>
    <col min="16" max="16" width="11" style="372" customWidth="1"/>
    <col min="17" max="20" width="12.28515625" style="372" customWidth="1"/>
    <col min="21" max="21" width="16.28515625" style="372" customWidth="1"/>
    <col min="22" max="16384" width="10.85546875" style="372"/>
  </cols>
  <sheetData>
    <row r="1" spans="1:20" s="387" customFormat="1" ht="18.75">
      <c r="A1" s="402">
        <v>19</v>
      </c>
      <c r="B1" s="387" t="str">
        <f>+[1]Indice!B24</f>
        <v>Coeficiente de Gini</v>
      </c>
      <c r="L1" s="401" t="s">
        <v>19</v>
      </c>
    </row>
    <row r="2" spans="1:20" s="387" customFormat="1" ht="21">
      <c r="A2" s="402"/>
      <c r="F2" s="387" t="s">
        <v>463</v>
      </c>
      <c r="H2" s="401"/>
      <c r="N2" s="387" t="s">
        <v>464</v>
      </c>
      <c r="P2" s="401"/>
    </row>
    <row r="3" spans="1:20" s="387" customFormat="1" ht="18.75">
      <c r="A3" s="386"/>
      <c r="F3" s="489" t="s">
        <v>0</v>
      </c>
      <c r="G3" s="491" t="s">
        <v>175</v>
      </c>
      <c r="H3" s="491"/>
      <c r="I3" s="491"/>
      <c r="J3" s="491"/>
      <c r="K3" s="491"/>
      <c r="L3" s="492"/>
      <c r="N3" s="489" t="s">
        <v>0</v>
      </c>
      <c r="O3" s="491" t="s">
        <v>175</v>
      </c>
      <c r="P3" s="491"/>
      <c r="Q3" s="491"/>
      <c r="R3" s="491"/>
      <c r="S3" s="491"/>
      <c r="T3" s="492"/>
    </row>
    <row r="4" spans="1:20" ht="30">
      <c r="B4" s="1" t="s">
        <v>0</v>
      </c>
      <c r="C4" s="455" t="s">
        <v>71</v>
      </c>
      <c r="D4" s="350"/>
      <c r="E4" s="350"/>
      <c r="F4" s="490"/>
      <c r="G4" s="457" t="s">
        <v>23</v>
      </c>
      <c r="H4" s="457" t="s">
        <v>24</v>
      </c>
      <c r="I4" s="457" t="s">
        <v>25</v>
      </c>
      <c r="J4" s="457" t="s">
        <v>26</v>
      </c>
      <c r="K4" s="457" t="s">
        <v>28</v>
      </c>
      <c r="L4" s="459" t="s">
        <v>27</v>
      </c>
      <c r="N4" s="490"/>
      <c r="O4" s="457" t="s">
        <v>23</v>
      </c>
      <c r="P4" s="457" t="s">
        <v>24</v>
      </c>
      <c r="Q4" s="457" t="s">
        <v>25</v>
      </c>
      <c r="R4" s="457" t="s">
        <v>26</v>
      </c>
      <c r="S4" s="457" t="s">
        <v>28</v>
      </c>
      <c r="T4" s="459" t="s">
        <v>27</v>
      </c>
    </row>
    <row r="5" spans="1:20">
      <c r="B5" s="389">
        <v>2011</v>
      </c>
      <c r="C5" s="473">
        <v>0.51496215000000001</v>
      </c>
      <c r="D5" s="406"/>
      <c r="E5" s="406"/>
      <c r="F5" s="388">
        <v>2010</v>
      </c>
      <c r="G5" s="474">
        <v>0.48630952</v>
      </c>
      <c r="H5" s="474">
        <v>0.51988265</v>
      </c>
      <c r="I5" s="474">
        <v>0.50115226000000002</v>
      </c>
      <c r="J5" s="474">
        <v>0.54331576000000004</v>
      </c>
      <c r="K5" s="474">
        <v>0.48171641999999998</v>
      </c>
      <c r="L5" s="475">
        <v>0.51906743</v>
      </c>
      <c r="N5" s="388">
        <v>2010</v>
      </c>
      <c r="O5" s="474">
        <v>0.48621098000000001</v>
      </c>
      <c r="P5" s="474">
        <v>0.53520292000000003</v>
      </c>
      <c r="Q5" s="474">
        <v>0.49905792999999998</v>
      </c>
      <c r="R5" s="474">
        <v>0.55530581000000001</v>
      </c>
      <c r="S5" s="474">
        <v>0.48846817999999997</v>
      </c>
      <c r="T5" s="475">
        <v>0.52693825000000005</v>
      </c>
    </row>
    <row r="6" spans="1:20">
      <c r="B6" s="389">
        <v>2012</v>
      </c>
      <c r="C6" s="473">
        <v>0.51544875000000001</v>
      </c>
      <c r="D6" s="406"/>
      <c r="E6" s="406"/>
      <c r="F6" s="389">
        <v>2011</v>
      </c>
      <c r="G6" s="476">
        <v>0.48971721000000001</v>
      </c>
      <c r="H6" s="476">
        <v>0.51480101</v>
      </c>
      <c r="I6" s="476">
        <v>0.50730997</v>
      </c>
      <c r="J6" s="476">
        <v>0.53706036000000001</v>
      </c>
      <c r="K6" s="476">
        <v>0.50583257000000004</v>
      </c>
      <c r="L6" s="473">
        <v>0.50635436</v>
      </c>
      <c r="N6" s="389">
        <v>2011</v>
      </c>
      <c r="O6" s="476">
        <v>0.49705284999999999</v>
      </c>
      <c r="P6" s="476">
        <v>0.52137228000000002</v>
      </c>
      <c r="Q6" s="476">
        <v>0.49649073999999999</v>
      </c>
      <c r="R6" s="476">
        <v>0.54871320000000001</v>
      </c>
      <c r="S6" s="476">
        <v>0.51988752999999999</v>
      </c>
      <c r="T6" s="473">
        <v>0.51258862999999999</v>
      </c>
    </row>
    <row r="7" spans="1:20">
      <c r="B7" s="389">
        <v>2013</v>
      </c>
      <c r="C7" s="473">
        <v>0.52243001</v>
      </c>
      <c r="D7" s="406"/>
      <c r="E7" s="406"/>
      <c r="F7" s="389">
        <v>2012</v>
      </c>
      <c r="G7" s="476">
        <v>0.49832222999999998</v>
      </c>
      <c r="H7" s="476">
        <v>0.52115250000000002</v>
      </c>
      <c r="I7" s="476">
        <v>0.49663789000000003</v>
      </c>
      <c r="J7" s="476">
        <v>0.52509307000000005</v>
      </c>
      <c r="K7" s="476">
        <v>0.46855205</v>
      </c>
      <c r="L7" s="473">
        <v>0.49105033999999997</v>
      </c>
      <c r="N7" s="389">
        <v>2012</v>
      </c>
      <c r="O7" s="476">
        <v>0.50381211000000004</v>
      </c>
      <c r="P7" s="476">
        <v>0.5280378</v>
      </c>
      <c r="Q7" s="476">
        <v>0.49503391000000002</v>
      </c>
      <c r="R7" s="476">
        <v>0.51961095000000002</v>
      </c>
      <c r="S7" s="476">
        <v>0.47310651999999997</v>
      </c>
      <c r="T7" s="473">
        <v>0.49565223000000003</v>
      </c>
    </row>
    <row r="8" spans="1:20">
      <c r="B8" s="389">
        <v>2014</v>
      </c>
      <c r="C8" s="473">
        <v>0.51648859000000003</v>
      </c>
      <c r="D8" s="406"/>
      <c r="E8" s="406"/>
      <c r="F8" s="389">
        <v>2013</v>
      </c>
      <c r="G8" s="476">
        <v>0.50629360000000001</v>
      </c>
      <c r="H8" s="476">
        <v>0.51043822999999999</v>
      </c>
      <c r="I8" s="476">
        <v>0.50759849000000001</v>
      </c>
      <c r="J8" s="476">
        <v>0.54295601000000004</v>
      </c>
      <c r="K8" s="476">
        <v>0.47793412000000002</v>
      </c>
      <c r="L8" s="473">
        <v>0.50139623</v>
      </c>
      <c r="N8" s="389">
        <v>2013</v>
      </c>
      <c r="O8" s="476">
        <v>0.50813554999999999</v>
      </c>
      <c r="P8" s="476">
        <v>0.51442699000000003</v>
      </c>
      <c r="Q8" s="476">
        <v>0.50483210000000001</v>
      </c>
      <c r="R8" s="476">
        <v>0.54430398999999996</v>
      </c>
      <c r="S8" s="476">
        <v>0.49307725000000002</v>
      </c>
      <c r="T8" s="473">
        <v>0.50116342999999997</v>
      </c>
    </row>
    <row r="9" spans="1:20">
      <c r="B9" s="389">
        <v>2015</v>
      </c>
      <c r="C9" s="473">
        <v>0.51592590000000005</v>
      </c>
      <c r="D9" s="406"/>
      <c r="E9" s="406"/>
      <c r="F9" s="389">
        <v>2014</v>
      </c>
      <c r="G9" s="476">
        <v>0.49525458</v>
      </c>
      <c r="H9" s="476">
        <v>0.50143676999999998</v>
      </c>
      <c r="I9" s="476">
        <v>0.48087553</v>
      </c>
      <c r="J9" s="476">
        <v>0.53795320999999996</v>
      </c>
      <c r="K9" s="476">
        <v>0.43875628999999999</v>
      </c>
      <c r="L9" s="473">
        <v>0.52028525999999997</v>
      </c>
      <c r="N9" s="389">
        <v>2014</v>
      </c>
      <c r="O9" s="476">
        <v>0.50309800999999998</v>
      </c>
      <c r="P9" s="476">
        <v>0.51178603</v>
      </c>
      <c r="Q9" s="476">
        <v>0.47620674000000002</v>
      </c>
      <c r="R9" s="476">
        <v>0.54452137</v>
      </c>
      <c r="S9" s="476">
        <v>0.44643253999999999</v>
      </c>
      <c r="T9" s="473">
        <v>0.51293356000000001</v>
      </c>
    </row>
    <row r="10" spans="1:20">
      <c r="B10" s="389">
        <v>2016</v>
      </c>
      <c r="C10" s="473">
        <v>0.52117924000000004</v>
      </c>
      <c r="D10" s="406"/>
      <c r="E10" s="406"/>
      <c r="F10" s="389">
        <v>2015</v>
      </c>
      <c r="G10" s="476">
        <v>0.49235891999999998</v>
      </c>
      <c r="H10" s="476">
        <v>0.50797590999999997</v>
      </c>
      <c r="I10" s="476">
        <v>0.49741741</v>
      </c>
      <c r="J10" s="476">
        <v>0.53446494</v>
      </c>
      <c r="K10" s="476">
        <v>0.48644143000000001</v>
      </c>
      <c r="L10" s="473">
        <v>0.51240600999999997</v>
      </c>
      <c r="N10" s="389">
        <v>2015</v>
      </c>
      <c r="O10" s="476">
        <v>0.50165022999999997</v>
      </c>
      <c r="P10" s="476">
        <v>0.51412530999999995</v>
      </c>
      <c r="Q10" s="476">
        <v>0.50198726000000005</v>
      </c>
      <c r="R10" s="476">
        <v>0.53270181999999999</v>
      </c>
      <c r="S10" s="476">
        <v>0.49361885999999999</v>
      </c>
      <c r="T10" s="473">
        <v>0.51106004999999999</v>
      </c>
    </row>
    <row r="11" spans="1:20">
      <c r="B11" s="390">
        <v>2017</v>
      </c>
      <c r="C11" s="477">
        <v>0.51384432999999996</v>
      </c>
      <c r="D11" s="406"/>
      <c r="E11" s="406"/>
      <c r="F11" s="389">
        <v>2016</v>
      </c>
      <c r="G11" s="476">
        <v>0.49955337</v>
      </c>
      <c r="H11" s="476">
        <v>0.49216608000000001</v>
      </c>
      <c r="I11" s="476">
        <v>0.51255954000000004</v>
      </c>
      <c r="J11" s="476">
        <v>0.52281606000000003</v>
      </c>
      <c r="K11" s="476">
        <v>0.49634602</v>
      </c>
      <c r="L11" s="473">
        <v>0.51622491000000004</v>
      </c>
      <c r="N11" s="389">
        <v>2016</v>
      </c>
      <c r="O11" s="476">
        <v>0.50548048999999995</v>
      </c>
      <c r="P11" s="476">
        <v>0.50623167999999996</v>
      </c>
      <c r="Q11" s="476">
        <v>0.51387583000000003</v>
      </c>
      <c r="R11" s="476">
        <v>0.52868839000000001</v>
      </c>
      <c r="S11" s="476">
        <v>0.49664913999999999</v>
      </c>
      <c r="T11" s="473">
        <v>0.52864657999999998</v>
      </c>
    </row>
    <row r="12" spans="1:20">
      <c r="B12" s="478"/>
      <c r="C12" s="391"/>
      <c r="D12" s="391"/>
      <c r="E12" s="397"/>
      <c r="F12" s="390">
        <v>2017</v>
      </c>
      <c r="G12" s="479">
        <v>0.50124042999999996</v>
      </c>
      <c r="H12" s="479">
        <v>0.48742342</v>
      </c>
      <c r="I12" s="479">
        <v>0.51185422999999997</v>
      </c>
      <c r="J12" s="479">
        <v>0.51596916000000004</v>
      </c>
      <c r="K12" s="479">
        <v>0.46356048</v>
      </c>
      <c r="L12" s="477">
        <v>0.50796602000000002</v>
      </c>
      <c r="N12" s="390">
        <v>2017</v>
      </c>
      <c r="O12" s="479">
        <v>0.50191132000000005</v>
      </c>
      <c r="P12" s="479">
        <v>0.48470015</v>
      </c>
      <c r="Q12" s="479">
        <v>0.52338653999999996</v>
      </c>
      <c r="R12" s="479">
        <v>0.50311576000000002</v>
      </c>
      <c r="S12" s="479">
        <v>0.47259320999999999</v>
      </c>
      <c r="T12" s="477">
        <v>0.50257348999999996</v>
      </c>
    </row>
    <row r="13" spans="1:20">
      <c r="B13" s="391" t="s">
        <v>205</v>
      </c>
      <c r="F13" s="478" t="s">
        <v>465</v>
      </c>
      <c r="G13" s="393"/>
      <c r="H13" s="393"/>
      <c r="I13" s="393"/>
      <c r="J13" s="393"/>
      <c r="K13" s="393"/>
      <c r="L13" s="393"/>
      <c r="N13" s="478" t="s">
        <v>466</v>
      </c>
    </row>
    <row r="14" spans="1:20" ht="12.75" customHeight="1">
      <c r="B14" s="391"/>
      <c r="F14" s="391" t="s">
        <v>467</v>
      </c>
      <c r="G14" s="393"/>
      <c r="H14" s="393"/>
      <c r="I14" s="393"/>
      <c r="J14" s="393"/>
      <c r="K14" s="393"/>
      <c r="L14" s="393"/>
      <c r="N14" s="391" t="s">
        <v>467</v>
      </c>
    </row>
    <row r="15" spans="1:20" s="393" customFormat="1">
      <c r="B15" s="372"/>
      <c r="C15" s="372"/>
      <c r="D15" s="372"/>
      <c r="E15" s="372"/>
      <c r="G15" s="372"/>
      <c r="H15" s="372"/>
      <c r="I15" s="372"/>
      <c r="J15" s="372"/>
      <c r="K15" s="372"/>
      <c r="L15" s="372"/>
      <c r="O15" s="372"/>
      <c r="P15" s="372"/>
      <c r="Q15" s="372"/>
      <c r="R15" s="372"/>
      <c r="S15" s="372"/>
      <c r="T15" s="372"/>
    </row>
    <row r="16" spans="1:20" s="393" customFormat="1" ht="13.5" customHeight="1">
      <c r="B16" s="502" t="s">
        <v>29</v>
      </c>
      <c r="C16" s="502"/>
      <c r="D16" s="502"/>
      <c r="E16" s="502"/>
      <c r="F16" s="502"/>
      <c r="G16" s="502"/>
      <c r="H16" s="502"/>
      <c r="I16" s="502"/>
      <c r="J16" s="502"/>
      <c r="K16" s="502"/>
    </row>
    <row r="17" spans="2:12" s="393" customFormat="1" ht="12.75">
      <c r="B17" s="502"/>
      <c r="C17" s="502"/>
      <c r="D17" s="502"/>
      <c r="E17" s="502"/>
      <c r="F17" s="502"/>
      <c r="G17" s="502"/>
      <c r="H17" s="502"/>
      <c r="I17" s="502"/>
      <c r="J17" s="502"/>
      <c r="K17" s="502"/>
    </row>
    <row r="18" spans="2:12">
      <c r="B18" s="461"/>
      <c r="C18" s="461"/>
      <c r="D18" s="461"/>
      <c r="E18" s="461"/>
      <c r="F18" s="461"/>
      <c r="G18" s="461"/>
      <c r="H18" s="461"/>
      <c r="I18" s="461"/>
      <c r="J18" s="461"/>
      <c r="K18" s="461"/>
      <c r="L18" s="393"/>
    </row>
    <row r="19" spans="2:12" ht="15.75">
      <c r="B19" s="392" t="s">
        <v>1</v>
      </c>
      <c r="C19" s="392"/>
      <c r="D19" s="392"/>
    </row>
    <row r="20" spans="2:12">
      <c r="B20" s="517" t="s">
        <v>468</v>
      </c>
      <c r="C20" s="494"/>
      <c r="D20" s="494"/>
      <c r="E20" s="494"/>
      <c r="F20" s="494"/>
      <c r="G20" s="494"/>
      <c r="H20" s="494"/>
      <c r="I20" s="494"/>
      <c r="J20" s="494"/>
      <c r="K20" s="495"/>
    </row>
    <row r="21" spans="2:12">
      <c r="B21" s="496"/>
      <c r="C21" s="497"/>
      <c r="D21" s="497"/>
      <c r="E21" s="497"/>
      <c r="F21" s="497"/>
      <c r="G21" s="497"/>
      <c r="H21" s="497"/>
      <c r="I21" s="497"/>
      <c r="J21" s="497"/>
      <c r="K21" s="498"/>
    </row>
    <row r="22" spans="2:12">
      <c r="B22" s="496"/>
      <c r="C22" s="497"/>
      <c r="D22" s="497"/>
      <c r="E22" s="497"/>
      <c r="F22" s="497"/>
      <c r="G22" s="497"/>
      <c r="H22" s="497"/>
      <c r="I22" s="497"/>
      <c r="J22" s="497"/>
      <c r="K22" s="498"/>
    </row>
    <row r="23" spans="2:12">
      <c r="B23" s="496"/>
      <c r="C23" s="497"/>
      <c r="D23" s="497"/>
      <c r="E23" s="497"/>
      <c r="F23" s="497"/>
      <c r="G23" s="497"/>
      <c r="H23" s="497"/>
      <c r="I23" s="497"/>
      <c r="J23" s="497"/>
      <c r="K23" s="498"/>
    </row>
    <row r="24" spans="2:12">
      <c r="B24" s="496"/>
      <c r="C24" s="497"/>
      <c r="D24" s="497"/>
      <c r="E24" s="497"/>
      <c r="F24" s="497"/>
      <c r="G24" s="497"/>
      <c r="H24" s="497"/>
      <c r="I24" s="497"/>
      <c r="J24" s="497"/>
      <c r="K24" s="498"/>
    </row>
    <row r="25" spans="2:12">
      <c r="B25" s="496"/>
      <c r="C25" s="497"/>
      <c r="D25" s="497"/>
      <c r="E25" s="497"/>
      <c r="F25" s="497"/>
      <c r="G25" s="497"/>
      <c r="H25" s="497"/>
      <c r="I25" s="497"/>
      <c r="J25" s="497"/>
      <c r="K25" s="498"/>
    </row>
    <row r="26" spans="2:12">
      <c r="B26" s="496"/>
      <c r="C26" s="497"/>
      <c r="D26" s="497"/>
      <c r="E26" s="497"/>
      <c r="F26" s="497"/>
      <c r="G26" s="497"/>
      <c r="H26" s="497"/>
      <c r="I26" s="497"/>
      <c r="J26" s="497"/>
      <c r="K26" s="498"/>
    </row>
    <row r="27" spans="2:12">
      <c r="B27" s="496"/>
      <c r="C27" s="497"/>
      <c r="D27" s="497"/>
      <c r="E27" s="497"/>
      <c r="F27" s="497"/>
      <c r="G27" s="497"/>
      <c r="H27" s="497"/>
      <c r="I27" s="497"/>
      <c r="J27" s="497"/>
      <c r="K27" s="498"/>
    </row>
    <row r="28" spans="2:12">
      <c r="B28" s="499"/>
      <c r="C28" s="500"/>
      <c r="D28" s="500"/>
      <c r="E28" s="500"/>
      <c r="F28" s="500"/>
      <c r="G28" s="500"/>
      <c r="H28" s="500"/>
      <c r="I28" s="500"/>
      <c r="J28" s="500"/>
      <c r="K28" s="501"/>
    </row>
  </sheetData>
  <mergeCells count="6">
    <mergeCell ref="O3:T3"/>
    <mergeCell ref="B16:K17"/>
    <mergeCell ref="B20:K28"/>
    <mergeCell ref="F3:F4"/>
    <mergeCell ref="G3:L3"/>
    <mergeCell ref="N3:N4"/>
  </mergeCells>
  <hyperlinks>
    <hyperlink ref="A1" location="Indice!A1" display="Indice!A1" xr:uid="{00000000-0004-0000-2700-000000000000}"/>
    <hyperlink ref="L1" location="'Ficha_Coeficiente de Gini'!A1" display="ficha técnica" xr:uid="{00000000-0004-0000-27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4" tint="0.59999389629810485"/>
  </sheetPr>
  <dimension ref="A1:AD46"/>
  <sheetViews>
    <sheetView workbookViewId="0">
      <selection activeCell="B10" sqref="B10:C18"/>
    </sheetView>
  </sheetViews>
  <sheetFormatPr defaultColWidth="10.85546875" defaultRowHeight="15"/>
  <cols>
    <col min="1" max="1" width="4.42578125" style="372" customWidth="1"/>
    <col min="2" max="2" width="34.28515625" style="371" customWidth="1"/>
    <col min="3" max="3" width="90.7109375" style="371" customWidth="1"/>
    <col min="4" max="4" width="46.85546875" style="371" customWidth="1"/>
    <col min="5"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+'[1]Coeficiente de Gini'!B1</f>
        <v>Coeficiente de Gini</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111.75" customHeight="1">
      <c r="B5" s="381" t="s">
        <v>4</v>
      </c>
      <c r="C5" s="399" t="s">
        <v>469</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399" t="s">
        <v>470</v>
      </c>
      <c r="D6" s="480"/>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206</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186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346</v>
      </c>
      <c r="C10" s="376" t="s">
        <v>471</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344</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Coeficiente de Gini'!A1" display="'Coeficiente de Gini'!A1" xr:uid="{00000000-0004-0000-2800-000000000000}"/>
    <hyperlink ref="C17" r:id="rId1" xr:uid="{00000000-0004-0000-28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66FF"/>
  </sheetPr>
  <dimension ref="A1:S26"/>
  <sheetViews>
    <sheetView workbookViewId="0"/>
  </sheetViews>
  <sheetFormatPr defaultColWidth="11.42578125" defaultRowHeight="15"/>
  <cols>
    <col min="1" max="1" width="5" style="2" customWidth="1"/>
    <col min="2" max="2" width="9.140625" style="2" customWidth="1"/>
    <col min="3" max="4" width="10.28515625" style="2" customWidth="1"/>
    <col min="5" max="5" width="15.7109375" style="2" customWidth="1"/>
    <col min="6" max="6" width="12.42578125" style="2" customWidth="1"/>
    <col min="7" max="7" width="11.42578125" style="2"/>
    <col min="8" max="10" width="10.28515625" style="2" customWidth="1"/>
    <col min="11" max="11" width="10.42578125" style="2" customWidth="1"/>
    <col min="12" max="12" width="10" style="2" customWidth="1"/>
    <col min="13" max="13" width="11" style="2" customWidth="1"/>
    <col min="14" max="14" width="9.42578125" style="2" customWidth="1"/>
    <col min="15" max="15" width="7.85546875" style="2" customWidth="1"/>
    <col min="16" max="16" width="9.7109375" style="2" customWidth="1"/>
    <col min="17" max="18" width="9.140625" style="2" customWidth="1"/>
    <col min="19" max="19" width="13.42578125" style="2" customWidth="1"/>
    <col min="20" max="23" width="16.28515625" style="2" customWidth="1"/>
    <col min="24" max="16384" width="11.42578125" style="2"/>
  </cols>
  <sheetData>
    <row r="1" spans="1:19" s="18" customFormat="1" ht="18.75">
      <c r="A1" s="65">
        <v>33</v>
      </c>
      <c r="B1" s="18" t="str">
        <f>+Indice!B25</f>
        <v>Horas en promedio dedicadas al cuido</v>
      </c>
      <c r="K1" s="64" t="s">
        <v>19</v>
      </c>
    </row>
    <row r="2" spans="1:19" s="18" customFormat="1" ht="18.75">
      <c r="A2" s="65"/>
      <c r="K2" s="64"/>
      <c r="L2" s="64"/>
    </row>
    <row r="3" spans="1:19" s="18" customFormat="1" ht="18.75">
      <c r="A3" s="17"/>
      <c r="B3" s="82" t="s">
        <v>0</v>
      </c>
      <c r="C3" s="583" t="s">
        <v>31</v>
      </c>
      <c r="D3" s="584"/>
      <c r="G3" s="489" t="s">
        <v>0</v>
      </c>
      <c r="H3" s="143"/>
      <c r="I3" s="491" t="s">
        <v>175</v>
      </c>
      <c r="J3" s="491"/>
      <c r="K3" s="491"/>
      <c r="L3" s="491"/>
      <c r="M3" s="491"/>
      <c r="N3" s="491"/>
      <c r="O3" s="491"/>
      <c r="P3" s="491"/>
      <c r="Q3" s="491"/>
      <c r="R3" s="491"/>
      <c r="S3" s="492"/>
    </row>
    <row r="4" spans="1:19">
      <c r="B4" s="83"/>
      <c r="C4" s="138" t="s">
        <v>108</v>
      </c>
      <c r="D4" s="140" t="s">
        <v>30</v>
      </c>
      <c r="E4" s="55"/>
      <c r="F4" s="55"/>
      <c r="G4" s="536"/>
      <c r="H4" s="570" t="s">
        <v>23</v>
      </c>
      <c r="I4" s="570"/>
      <c r="J4" s="571" t="s">
        <v>24</v>
      </c>
      <c r="K4" s="571"/>
      <c r="L4" s="571" t="s">
        <v>25</v>
      </c>
      <c r="M4" s="571"/>
      <c r="N4" s="571" t="s">
        <v>26</v>
      </c>
      <c r="O4" s="571"/>
      <c r="P4" s="571" t="s">
        <v>28</v>
      </c>
      <c r="Q4" s="571"/>
      <c r="R4" s="572" t="s">
        <v>27</v>
      </c>
      <c r="S4" s="573"/>
    </row>
    <row r="5" spans="1:19">
      <c r="B5" s="20">
        <v>2011</v>
      </c>
      <c r="C5" s="123"/>
      <c r="D5" s="61"/>
      <c r="E5" s="123"/>
      <c r="F5" s="123"/>
      <c r="G5" s="490"/>
      <c r="H5" s="44" t="s">
        <v>108</v>
      </c>
      <c r="I5" s="44" t="s">
        <v>30</v>
      </c>
      <c r="J5" s="44" t="s">
        <v>108</v>
      </c>
      <c r="K5" s="44" t="s">
        <v>30</v>
      </c>
      <c r="L5" s="44" t="s">
        <v>108</v>
      </c>
      <c r="M5" s="44" t="s">
        <v>30</v>
      </c>
      <c r="N5" s="44" t="s">
        <v>108</v>
      </c>
      <c r="O5" s="44" t="s">
        <v>30</v>
      </c>
      <c r="P5" s="44" t="s">
        <v>108</v>
      </c>
      <c r="Q5" s="44" t="s">
        <v>30</v>
      </c>
      <c r="R5" s="44" t="s">
        <v>108</v>
      </c>
      <c r="S5" s="45" t="s">
        <v>30</v>
      </c>
    </row>
    <row r="6" spans="1:19">
      <c r="B6" s="20">
        <v>2012</v>
      </c>
      <c r="C6" s="123"/>
      <c r="D6" s="61"/>
      <c r="E6" s="123"/>
      <c r="F6" s="123"/>
      <c r="G6" s="19">
        <v>2010</v>
      </c>
      <c r="H6" s="122"/>
      <c r="I6" s="122"/>
      <c r="J6" s="122"/>
      <c r="K6" s="122"/>
      <c r="L6" s="122"/>
      <c r="M6" s="134"/>
      <c r="N6" s="134"/>
      <c r="O6" s="134"/>
      <c r="P6" s="134"/>
      <c r="Q6" s="134"/>
      <c r="R6" s="134"/>
      <c r="S6" s="34"/>
    </row>
    <row r="7" spans="1:19">
      <c r="B7" s="20">
        <v>2013</v>
      </c>
      <c r="C7" s="123"/>
      <c r="D7" s="61"/>
      <c r="E7" s="123"/>
      <c r="F7" s="123"/>
      <c r="G7" s="20">
        <v>2011</v>
      </c>
      <c r="H7" s="123"/>
      <c r="I7" s="123"/>
      <c r="J7" s="123"/>
      <c r="K7" s="123"/>
      <c r="L7" s="123"/>
      <c r="M7" s="43"/>
      <c r="N7" s="43"/>
      <c r="O7" s="43"/>
      <c r="P7" s="43"/>
      <c r="Q7" s="43"/>
      <c r="R7" s="43"/>
      <c r="S7" s="35"/>
    </row>
    <row r="8" spans="1:19">
      <c r="B8" s="20">
        <v>2014</v>
      </c>
      <c r="C8" s="123"/>
      <c r="D8" s="61"/>
      <c r="E8" s="123"/>
      <c r="F8" s="123"/>
      <c r="G8" s="20">
        <v>2012</v>
      </c>
      <c r="H8" s="123"/>
      <c r="I8" s="123"/>
      <c r="J8" s="123"/>
      <c r="K8" s="123"/>
      <c r="L8" s="123"/>
      <c r="M8" s="43"/>
      <c r="N8" s="43"/>
      <c r="O8" s="43"/>
      <c r="P8" s="43"/>
      <c r="Q8" s="43"/>
      <c r="R8" s="43"/>
      <c r="S8" s="35"/>
    </row>
    <row r="9" spans="1:19">
      <c r="B9" s="20">
        <v>2015</v>
      </c>
      <c r="C9" s="123"/>
      <c r="D9" s="61"/>
      <c r="E9" s="123"/>
      <c r="F9" s="123"/>
      <c r="G9" s="20">
        <v>2013</v>
      </c>
      <c r="H9" s="123"/>
      <c r="I9" s="123"/>
      <c r="J9" s="123"/>
      <c r="K9" s="123"/>
      <c r="L9" s="123"/>
      <c r="M9" s="43"/>
      <c r="N9" s="43"/>
      <c r="O9" s="43"/>
      <c r="P9" s="43"/>
      <c r="Q9" s="43"/>
      <c r="R9" s="43"/>
      <c r="S9" s="35"/>
    </row>
    <row r="10" spans="1:19">
      <c r="B10" s="21">
        <v>2016</v>
      </c>
      <c r="C10" s="124"/>
      <c r="D10" s="141"/>
      <c r="E10" s="123"/>
      <c r="F10" s="123"/>
      <c r="G10" s="20">
        <v>2014</v>
      </c>
      <c r="H10" s="123"/>
      <c r="I10" s="123"/>
      <c r="J10" s="123"/>
      <c r="K10" s="123"/>
      <c r="L10" s="123"/>
      <c r="M10" s="43"/>
      <c r="N10" s="43"/>
      <c r="O10" s="43"/>
      <c r="P10" s="43"/>
      <c r="Q10" s="43"/>
      <c r="R10" s="43"/>
      <c r="S10" s="35"/>
    </row>
    <row r="11" spans="1:19">
      <c r="B11" s="22" t="s">
        <v>209</v>
      </c>
      <c r="C11" s="22"/>
      <c r="D11" s="22"/>
      <c r="E11" s="22"/>
      <c r="F11" s="42"/>
      <c r="G11" s="20">
        <v>2015</v>
      </c>
      <c r="H11" s="123"/>
      <c r="I11" s="123"/>
      <c r="J11" s="123"/>
      <c r="K11" s="123"/>
      <c r="L11" s="123"/>
      <c r="M11" s="43"/>
      <c r="N11" s="43"/>
      <c r="O11" s="43"/>
      <c r="P11" s="43"/>
      <c r="Q11" s="43"/>
      <c r="R11" s="43"/>
      <c r="S11" s="35"/>
    </row>
    <row r="12" spans="1:19">
      <c r="G12" s="21">
        <v>2016</v>
      </c>
      <c r="H12" s="124"/>
      <c r="I12" s="48"/>
      <c r="J12" s="48"/>
      <c r="K12" s="48"/>
      <c r="L12" s="48"/>
      <c r="M12" s="48"/>
      <c r="N12" s="48"/>
      <c r="O12" s="48"/>
      <c r="P12" s="48"/>
      <c r="Q12" s="48"/>
      <c r="R12" s="48"/>
      <c r="S12" s="49"/>
    </row>
    <row r="14" spans="1:19" s="24" customFormat="1" ht="12.75" customHeight="1">
      <c r="B14" s="502" t="s">
        <v>29</v>
      </c>
      <c r="C14" s="502"/>
      <c r="D14" s="502"/>
      <c r="E14" s="502"/>
      <c r="F14" s="502"/>
      <c r="G14" s="502"/>
      <c r="H14" s="502"/>
      <c r="I14" s="502"/>
      <c r="J14" s="502"/>
      <c r="K14" s="502"/>
      <c r="L14" s="502"/>
      <c r="M14" s="502"/>
      <c r="N14" s="502"/>
      <c r="O14" s="502"/>
      <c r="P14" s="502"/>
      <c r="Q14" s="502"/>
      <c r="R14" s="85"/>
    </row>
    <row r="15" spans="1:19" s="24" customFormat="1" ht="12.75">
      <c r="B15" s="502"/>
      <c r="C15" s="502"/>
      <c r="D15" s="502"/>
      <c r="E15" s="502"/>
      <c r="F15" s="502"/>
      <c r="G15" s="502"/>
      <c r="H15" s="502"/>
      <c r="I15" s="502"/>
      <c r="J15" s="502"/>
      <c r="K15" s="502"/>
      <c r="L15" s="502"/>
      <c r="M15" s="502"/>
      <c r="N15" s="502"/>
      <c r="O15" s="502"/>
      <c r="P15" s="502"/>
      <c r="Q15" s="502"/>
      <c r="R15" s="85"/>
    </row>
    <row r="16" spans="1:19" s="24" customFormat="1" ht="13.5" customHeight="1">
      <c r="B16" s="142"/>
      <c r="C16" s="142"/>
      <c r="D16" s="142"/>
      <c r="E16" s="142"/>
      <c r="F16" s="142"/>
      <c r="G16" s="142"/>
      <c r="H16" s="142"/>
      <c r="I16" s="142"/>
      <c r="J16" s="142"/>
      <c r="K16" s="142"/>
      <c r="L16" s="142"/>
      <c r="M16" s="142"/>
      <c r="N16" s="142"/>
      <c r="O16" s="142"/>
      <c r="P16" s="142"/>
      <c r="Q16" s="142"/>
      <c r="R16" s="142"/>
    </row>
    <row r="17" spans="2:18" ht="15.75">
      <c r="B17" s="23" t="s">
        <v>1</v>
      </c>
      <c r="C17" s="23"/>
      <c r="D17" s="23"/>
      <c r="E17" s="23"/>
    </row>
    <row r="18" spans="2:18" ht="15" customHeight="1">
      <c r="B18" s="62"/>
      <c r="C18" s="63"/>
      <c r="D18" s="63"/>
      <c r="E18" s="63"/>
      <c r="F18" s="63"/>
      <c r="G18" s="67"/>
      <c r="H18" s="67"/>
      <c r="I18" s="67"/>
      <c r="J18" s="67"/>
      <c r="K18" s="67"/>
      <c r="L18" s="67"/>
      <c r="M18" s="67"/>
      <c r="N18" s="67"/>
      <c r="O18" s="67"/>
      <c r="P18" s="67"/>
      <c r="Q18" s="68"/>
      <c r="R18" s="42"/>
    </row>
    <row r="19" spans="2:18">
      <c r="B19" s="27"/>
      <c r="C19" s="28"/>
      <c r="D19" s="28"/>
      <c r="E19" s="28"/>
      <c r="F19" s="28"/>
      <c r="G19" s="42"/>
      <c r="H19" s="42"/>
      <c r="I19" s="42"/>
      <c r="J19" s="42"/>
      <c r="K19" s="42"/>
      <c r="L19" s="42"/>
      <c r="M19" s="42"/>
      <c r="N19" s="42"/>
      <c r="O19" s="42"/>
      <c r="P19" s="42"/>
      <c r="Q19" s="46"/>
      <c r="R19" s="42"/>
    </row>
    <row r="20" spans="2:18">
      <c r="B20" s="27"/>
      <c r="C20" s="28"/>
      <c r="D20" s="28"/>
      <c r="E20" s="28"/>
      <c r="F20" s="28"/>
      <c r="G20" s="42"/>
      <c r="H20" s="42"/>
      <c r="I20" s="42"/>
      <c r="J20" s="42"/>
      <c r="K20" s="42"/>
      <c r="L20" s="42"/>
      <c r="M20" s="42"/>
      <c r="N20" s="42"/>
      <c r="O20" s="42"/>
      <c r="P20" s="42"/>
      <c r="Q20" s="46"/>
      <c r="R20" s="42"/>
    </row>
    <row r="21" spans="2:18">
      <c r="B21" s="27"/>
      <c r="C21" s="28"/>
      <c r="D21" s="28"/>
      <c r="E21" s="28"/>
      <c r="F21" s="28"/>
      <c r="G21" s="42"/>
      <c r="H21" s="42"/>
      <c r="I21" s="42"/>
      <c r="J21" s="42"/>
      <c r="K21" s="42"/>
      <c r="L21" s="42"/>
      <c r="M21" s="42"/>
      <c r="N21" s="42"/>
      <c r="O21" s="42"/>
      <c r="P21" s="42"/>
      <c r="Q21" s="46"/>
      <c r="R21" s="42"/>
    </row>
    <row r="22" spans="2:18">
      <c r="B22" s="27"/>
      <c r="C22" s="28"/>
      <c r="D22" s="28"/>
      <c r="E22" s="28"/>
      <c r="F22" s="28"/>
      <c r="G22" s="42"/>
      <c r="H22" s="42"/>
      <c r="I22" s="42"/>
      <c r="J22" s="42"/>
      <c r="K22" s="42"/>
      <c r="L22" s="42"/>
      <c r="M22" s="42"/>
      <c r="N22" s="42"/>
      <c r="O22" s="42"/>
      <c r="P22" s="42"/>
      <c r="Q22" s="46"/>
      <c r="R22" s="42"/>
    </row>
    <row r="23" spans="2:18">
      <c r="B23" s="27"/>
      <c r="C23" s="28"/>
      <c r="D23" s="28"/>
      <c r="E23" s="28"/>
      <c r="F23" s="28"/>
      <c r="G23" s="42"/>
      <c r="H23" s="42"/>
      <c r="I23" s="42"/>
      <c r="J23" s="42"/>
      <c r="K23" s="42"/>
      <c r="L23" s="42"/>
      <c r="M23" s="42"/>
      <c r="N23" s="42"/>
      <c r="O23" s="42"/>
      <c r="P23" s="42"/>
      <c r="Q23" s="46"/>
      <c r="R23" s="42"/>
    </row>
    <row r="24" spans="2:18">
      <c r="B24" s="27"/>
      <c r="C24" s="28"/>
      <c r="D24" s="28"/>
      <c r="E24" s="28"/>
      <c r="F24" s="28"/>
      <c r="G24" s="42"/>
      <c r="H24" s="42"/>
      <c r="I24" s="42"/>
      <c r="J24" s="42"/>
      <c r="K24" s="42"/>
      <c r="L24" s="42"/>
      <c r="M24" s="42"/>
      <c r="N24" s="42"/>
      <c r="O24" s="42"/>
      <c r="P24" s="42"/>
      <c r="Q24" s="46"/>
      <c r="R24" s="42"/>
    </row>
    <row r="25" spans="2:18">
      <c r="B25" s="27"/>
      <c r="C25" s="28"/>
      <c r="D25" s="28"/>
      <c r="E25" s="28"/>
      <c r="F25" s="28"/>
      <c r="G25" s="42"/>
      <c r="H25" s="42"/>
      <c r="I25" s="42"/>
      <c r="J25" s="42"/>
      <c r="K25" s="42"/>
      <c r="L25" s="42"/>
      <c r="M25" s="42"/>
      <c r="N25" s="42"/>
      <c r="O25" s="42"/>
      <c r="P25" s="42"/>
      <c r="Q25" s="46"/>
      <c r="R25" s="42"/>
    </row>
    <row r="26" spans="2:18">
      <c r="B26" s="30"/>
      <c r="C26" s="31"/>
      <c r="D26" s="31"/>
      <c r="E26" s="31"/>
      <c r="F26" s="31"/>
      <c r="G26" s="48"/>
      <c r="H26" s="48"/>
      <c r="I26" s="48"/>
      <c r="J26" s="48"/>
      <c r="K26" s="48"/>
      <c r="L26" s="48"/>
      <c r="M26" s="48"/>
      <c r="N26" s="48"/>
      <c r="O26" s="48"/>
      <c r="P26" s="48"/>
      <c r="Q26" s="49"/>
      <c r="R26" s="42"/>
    </row>
  </sheetData>
  <mergeCells count="10">
    <mergeCell ref="P4:Q4"/>
    <mergeCell ref="R4:S4"/>
    <mergeCell ref="I3:S3"/>
    <mergeCell ref="B14:Q15"/>
    <mergeCell ref="C3:D3"/>
    <mergeCell ref="H4:I4"/>
    <mergeCell ref="G3:G5"/>
    <mergeCell ref="J4:K4"/>
    <mergeCell ref="L4:M4"/>
    <mergeCell ref="N4:O4"/>
  </mergeCells>
  <hyperlinks>
    <hyperlink ref="A1" location="Indice!A1" display="Indice!A1" xr:uid="{00000000-0004-0000-2900-000000000000}"/>
    <hyperlink ref="K1" location="'Ficha_horas dedicadas al cuido'!A1" display="ficha técnica" xr:uid="{00000000-0004-0000-29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66FF"/>
  </sheetPr>
  <dimension ref="A1:AD46"/>
  <sheetViews>
    <sheetView workbookViewId="0">
      <selection activeCell="C13" sqref="C13:C17"/>
    </sheetView>
  </sheetViews>
  <sheetFormatPr defaultColWidth="11.42578125" defaultRowHeight="15"/>
  <cols>
    <col min="1" max="1" width="4.42578125" style="2" customWidth="1"/>
    <col min="2" max="2" width="39.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+'horas dedicadas al cuido'!B1</f>
        <v>Horas en promedio dedicadas al cuido</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34</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210</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353</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horas dedicadas al cuido'!A1" display="'horas dedicadas al cuido'!A1" xr:uid="{00000000-0004-0000-2A00-000000000000}"/>
    <hyperlink ref="C17" r:id="rId1" xr:uid="{00000000-0004-0000-2A00-000001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4" tint="0.79998168889431442"/>
  </sheetPr>
  <dimension ref="A1:M27"/>
  <sheetViews>
    <sheetView workbookViewId="0"/>
  </sheetViews>
  <sheetFormatPr defaultColWidth="11.42578125" defaultRowHeight="15"/>
  <cols>
    <col min="1" max="1" width="5" style="2" customWidth="1"/>
    <col min="2" max="2" width="12.28515625" style="2" customWidth="1"/>
    <col min="3" max="3" width="17" style="2" customWidth="1"/>
    <col min="4" max="4" width="15.7109375" style="2" customWidth="1"/>
    <col min="5" max="5" width="6" style="2" customWidth="1"/>
    <col min="6" max="6" width="11.28515625" style="2" customWidth="1"/>
    <col min="7" max="7" width="11.42578125" style="2" customWidth="1"/>
    <col min="8" max="8" width="15.28515625" style="2" customWidth="1"/>
    <col min="9" max="9" width="10" style="2" customWidth="1"/>
    <col min="10" max="11" width="13.42578125" style="2" customWidth="1"/>
    <col min="12" max="12" width="16.28515625" style="217" customWidth="1"/>
    <col min="13" max="15" width="16.28515625" style="2" customWidth="1"/>
    <col min="16" max="16384" width="11.42578125" style="2"/>
  </cols>
  <sheetData>
    <row r="1" spans="1:13" s="18" customFormat="1" ht="18.75">
      <c r="A1" s="230">
        <v>34</v>
      </c>
      <c r="B1" s="219" t="s">
        <v>89</v>
      </c>
      <c r="C1" s="219"/>
      <c r="D1" s="219"/>
      <c r="E1" s="219"/>
      <c r="F1" s="219"/>
      <c r="G1" s="219"/>
      <c r="H1" s="219"/>
      <c r="I1" s="219"/>
      <c r="J1" s="219"/>
      <c r="K1" s="229" t="s">
        <v>19</v>
      </c>
      <c r="L1" s="219"/>
      <c r="M1" s="219"/>
    </row>
    <row r="2" spans="1:13" s="18" customFormat="1" ht="18.75">
      <c r="A2" s="218"/>
      <c r="B2" s="219"/>
      <c r="C2" s="219"/>
      <c r="D2" s="219"/>
      <c r="E2" s="219"/>
      <c r="F2" s="219"/>
      <c r="G2" s="219"/>
      <c r="H2" s="229"/>
      <c r="I2" s="219"/>
      <c r="J2" s="219"/>
      <c r="K2" s="219"/>
      <c r="L2" s="219"/>
      <c r="M2" s="219"/>
    </row>
    <row r="3" spans="1:13" s="18" customFormat="1" ht="18.75">
      <c r="A3" s="218"/>
      <c r="B3" s="489" t="s">
        <v>0</v>
      </c>
      <c r="C3" s="585" t="s">
        <v>211</v>
      </c>
      <c r="D3" s="219"/>
      <c r="E3" s="489" t="s">
        <v>0</v>
      </c>
      <c r="F3" s="583" t="s">
        <v>175</v>
      </c>
      <c r="G3" s="583"/>
      <c r="H3" s="583"/>
      <c r="I3" s="583"/>
      <c r="J3" s="583"/>
      <c r="K3" s="584"/>
      <c r="L3" s="219"/>
      <c r="M3" s="219"/>
    </row>
    <row r="4" spans="1:13" ht="15" customHeight="1">
      <c r="A4" s="217"/>
      <c r="B4" s="536"/>
      <c r="C4" s="586"/>
      <c r="D4" s="228"/>
      <c r="E4" s="536"/>
      <c r="F4" s="235" t="s">
        <v>23</v>
      </c>
      <c r="G4" s="234" t="s">
        <v>24</v>
      </c>
      <c r="H4" s="234" t="s">
        <v>25</v>
      </c>
      <c r="I4" s="234" t="s">
        <v>26</v>
      </c>
      <c r="J4" s="234" t="s">
        <v>28</v>
      </c>
      <c r="K4" s="236" t="s">
        <v>27</v>
      </c>
      <c r="M4" s="216"/>
    </row>
    <row r="5" spans="1:13">
      <c r="A5" s="217"/>
      <c r="B5" s="220">
        <v>2010</v>
      </c>
      <c r="C5" s="182">
        <v>105.54810924519742</v>
      </c>
      <c r="D5" s="232"/>
      <c r="E5" s="220">
        <v>2010</v>
      </c>
      <c r="F5" s="185">
        <v>102.62896840017711</v>
      </c>
      <c r="G5" s="185">
        <v>103.09655833979656</v>
      </c>
      <c r="H5" s="185">
        <v>95.496574897221763</v>
      </c>
      <c r="I5" s="185">
        <v>124.95765109976452</v>
      </c>
      <c r="J5" s="185">
        <v>115.43313776749466</v>
      </c>
      <c r="K5" s="182">
        <v>106.95555821308261</v>
      </c>
      <c r="M5" s="226"/>
    </row>
    <row r="6" spans="1:13">
      <c r="A6" s="217"/>
      <c r="B6" s="221">
        <v>2011</v>
      </c>
      <c r="C6" s="183">
        <v>104.7517191893353</v>
      </c>
      <c r="D6" s="232"/>
      <c r="E6" s="221">
        <v>2011</v>
      </c>
      <c r="F6" s="186">
        <v>101.77315786276645</v>
      </c>
      <c r="G6" s="186">
        <v>102.14904064905512</v>
      </c>
      <c r="H6" s="186">
        <v>104.26709307192964</v>
      </c>
      <c r="I6" s="186">
        <v>117.85950360497409</v>
      </c>
      <c r="J6" s="186">
        <v>111.72664353571176</v>
      </c>
      <c r="K6" s="183">
        <v>110.85990664392727</v>
      </c>
      <c r="M6" s="226"/>
    </row>
    <row r="7" spans="1:13">
      <c r="A7" s="217"/>
      <c r="B7" s="221">
        <v>2012</v>
      </c>
      <c r="C7" s="183">
        <v>101.34135265923499</v>
      </c>
      <c r="D7" s="232"/>
      <c r="E7" s="221">
        <v>2012</v>
      </c>
      <c r="F7" s="186">
        <v>97.320616847498627</v>
      </c>
      <c r="G7" s="186">
        <v>105.75719127615162</v>
      </c>
      <c r="H7" s="186">
        <v>106.78557012847989</v>
      </c>
      <c r="I7" s="186">
        <v>119.65218822987572</v>
      </c>
      <c r="J7" s="186">
        <v>114.49114248780924</v>
      </c>
      <c r="K7" s="183">
        <v>105.10612966356216</v>
      </c>
      <c r="M7" s="226"/>
    </row>
    <row r="8" spans="1:13">
      <c r="A8" s="217"/>
      <c r="B8" s="221">
        <v>2013</v>
      </c>
      <c r="C8" s="183">
        <v>109.56933105471231</v>
      </c>
      <c r="D8" s="232"/>
      <c r="E8" s="221">
        <v>2013</v>
      </c>
      <c r="F8" s="186">
        <v>105.93656707889851</v>
      </c>
      <c r="G8" s="186">
        <v>110.38216416763194</v>
      </c>
      <c r="H8" s="186">
        <v>118.62325349722306</v>
      </c>
      <c r="I8" s="186">
        <v>129.97330266814606</v>
      </c>
      <c r="J8" s="186">
        <v>116.02933390500381</v>
      </c>
      <c r="K8" s="183">
        <v>109.10155154830954</v>
      </c>
      <c r="M8" s="226"/>
    </row>
    <row r="9" spans="1:13">
      <c r="A9" s="217"/>
      <c r="B9" s="221">
        <v>2014</v>
      </c>
      <c r="C9" s="183">
        <v>104.3240089052031</v>
      </c>
      <c r="D9" s="232"/>
      <c r="E9" s="221">
        <v>2014</v>
      </c>
      <c r="F9" s="186">
        <v>98.25614500332135</v>
      </c>
      <c r="G9" s="186">
        <v>112.81800082905144</v>
      </c>
      <c r="H9" s="186">
        <v>110.11880791599083</v>
      </c>
      <c r="I9" s="186">
        <v>131.01855204101324</v>
      </c>
      <c r="J9" s="186">
        <v>120.67721284222333</v>
      </c>
      <c r="K9" s="183">
        <v>110.85245410084238</v>
      </c>
      <c r="M9" s="226"/>
    </row>
    <row r="10" spans="1:13">
      <c r="A10" s="217"/>
      <c r="B10" s="221">
        <v>2015</v>
      </c>
      <c r="C10" s="183">
        <v>110.87902131621505</v>
      </c>
      <c r="D10" s="232"/>
      <c r="E10" s="221">
        <v>2015</v>
      </c>
      <c r="F10" s="186">
        <v>107.3663492904108</v>
      </c>
      <c r="G10" s="186">
        <v>110.88559764642514</v>
      </c>
      <c r="H10" s="186">
        <v>116.12574727957528</v>
      </c>
      <c r="I10" s="186">
        <v>114.54776489406606</v>
      </c>
      <c r="J10" s="186">
        <v>118.06735152108087</v>
      </c>
      <c r="K10" s="183">
        <v>125.0160607315069</v>
      </c>
      <c r="M10" s="226"/>
    </row>
    <row r="11" spans="1:13">
      <c r="A11" s="217"/>
      <c r="B11" s="221">
        <v>2016</v>
      </c>
      <c r="C11" s="183">
        <v>111.21247269642269</v>
      </c>
      <c r="D11" s="223"/>
      <c r="E11" s="221">
        <v>2016</v>
      </c>
      <c r="F11" s="186">
        <v>107.47537167662185</v>
      </c>
      <c r="G11" s="186">
        <v>118.52320873979431</v>
      </c>
      <c r="H11" s="186">
        <v>123.61472698978396</v>
      </c>
      <c r="I11" s="186">
        <v>127.49436481409967</v>
      </c>
      <c r="J11" s="186">
        <v>115.16965973982944</v>
      </c>
      <c r="K11" s="183">
        <v>111.74815332315356</v>
      </c>
      <c r="M11" s="226"/>
    </row>
    <row r="12" spans="1:13">
      <c r="A12" s="217"/>
      <c r="B12" s="222">
        <v>2017</v>
      </c>
      <c r="C12" s="184">
        <v>110.23270419978746</v>
      </c>
      <c r="D12" s="223"/>
      <c r="E12" s="222">
        <v>2017</v>
      </c>
      <c r="F12" s="187">
        <v>106.54842448025497</v>
      </c>
      <c r="G12" s="187">
        <v>114.49301911627319</v>
      </c>
      <c r="H12" s="187">
        <v>117.88832069823962</v>
      </c>
      <c r="I12" s="187">
        <v>127.27601473014245</v>
      </c>
      <c r="J12" s="187">
        <v>115.48948512092632</v>
      </c>
      <c r="K12" s="184">
        <v>114.95172626037476</v>
      </c>
      <c r="M12" s="226"/>
    </row>
    <row r="13" spans="1:13">
      <c r="A13" s="217"/>
      <c r="B13" s="232"/>
      <c r="C13" s="232"/>
      <c r="D13" s="223"/>
      <c r="E13" s="232"/>
      <c r="F13" s="232"/>
      <c r="G13" s="227"/>
      <c r="H13" s="227"/>
      <c r="I13" s="227"/>
      <c r="J13" s="227"/>
      <c r="K13" s="227"/>
      <c r="M13" s="217"/>
    </row>
    <row r="14" spans="1:13" s="24" customFormat="1" ht="12.75" customHeight="1">
      <c r="A14" s="216"/>
      <c r="B14" s="223" t="s">
        <v>212</v>
      </c>
      <c r="C14" s="223"/>
      <c r="D14" s="217"/>
      <c r="E14" s="217"/>
      <c r="F14" s="217"/>
      <c r="G14" s="217"/>
      <c r="H14" s="217"/>
      <c r="I14" s="217"/>
      <c r="J14" s="217"/>
      <c r="K14" s="217"/>
      <c r="L14" s="217"/>
      <c r="M14" s="217"/>
    </row>
    <row r="15" spans="1:13" s="24" customFormat="1" ht="12.75">
      <c r="B15" s="215"/>
      <c r="C15" s="215"/>
      <c r="D15" s="215"/>
      <c r="E15" s="215"/>
      <c r="F15" s="215"/>
      <c r="G15" s="215"/>
      <c r="H15" s="215"/>
      <c r="I15" s="215"/>
      <c r="J15" s="215"/>
      <c r="K15" s="215"/>
      <c r="L15" s="225"/>
    </row>
    <row r="16" spans="1:13" s="24" customFormat="1" ht="13.5" customHeight="1">
      <c r="A16" s="225"/>
      <c r="B16" s="502" t="s">
        <v>427</v>
      </c>
      <c r="C16" s="502"/>
      <c r="D16" s="502"/>
      <c r="E16" s="502"/>
      <c r="F16" s="502"/>
      <c r="G16" s="502"/>
      <c r="H16" s="502"/>
      <c r="I16" s="502"/>
      <c r="J16" s="502"/>
      <c r="K16" s="231"/>
      <c r="L16" s="225"/>
      <c r="M16" s="225"/>
    </row>
    <row r="17" spans="2:11">
      <c r="B17" s="502"/>
      <c r="C17" s="502"/>
      <c r="D17" s="502"/>
      <c r="E17" s="502"/>
      <c r="F17" s="502"/>
      <c r="G17" s="502"/>
      <c r="H17" s="502"/>
      <c r="I17" s="502"/>
      <c r="J17" s="502"/>
      <c r="K17" s="231"/>
    </row>
    <row r="18" spans="2:11" ht="15" customHeight="1">
      <c r="B18" s="233"/>
      <c r="C18" s="233"/>
      <c r="D18" s="233"/>
      <c r="E18" s="233"/>
      <c r="F18" s="233"/>
      <c r="G18" s="233"/>
      <c r="H18" s="233"/>
      <c r="I18" s="233"/>
      <c r="J18" s="233"/>
      <c r="K18" s="233"/>
    </row>
    <row r="19" spans="2:11" ht="15.75">
      <c r="B19" s="224" t="s">
        <v>1</v>
      </c>
      <c r="C19" s="224"/>
      <c r="D19" s="224"/>
      <c r="E19" s="217"/>
      <c r="F19" s="217"/>
      <c r="G19" s="217"/>
      <c r="H19" s="217"/>
      <c r="I19" s="217"/>
      <c r="J19" s="217"/>
      <c r="K19" s="217"/>
    </row>
    <row r="20" spans="2:11">
      <c r="B20" s="517" t="s">
        <v>357</v>
      </c>
      <c r="C20" s="494"/>
      <c r="D20" s="494"/>
      <c r="E20" s="494"/>
      <c r="F20" s="494"/>
      <c r="G20" s="494"/>
      <c r="H20" s="494"/>
      <c r="I20" s="494"/>
      <c r="J20" s="494"/>
      <c r="K20" s="495"/>
    </row>
    <row r="21" spans="2:11">
      <c r="B21" s="496"/>
      <c r="C21" s="497"/>
      <c r="D21" s="497"/>
      <c r="E21" s="497"/>
      <c r="F21" s="497"/>
      <c r="G21" s="497"/>
      <c r="H21" s="497"/>
      <c r="I21" s="497"/>
      <c r="J21" s="497"/>
      <c r="K21" s="498"/>
    </row>
    <row r="22" spans="2:11">
      <c r="B22" s="496"/>
      <c r="C22" s="497"/>
      <c r="D22" s="497"/>
      <c r="E22" s="497"/>
      <c r="F22" s="497"/>
      <c r="G22" s="497"/>
      <c r="H22" s="497"/>
      <c r="I22" s="497"/>
      <c r="J22" s="497"/>
      <c r="K22" s="498"/>
    </row>
    <row r="23" spans="2:11">
      <c r="B23" s="496"/>
      <c r="C23" s="497"/>
      <c r="D23" s="497"/>
      <c r="E23" s="497"/>
      <c r="F23" s="497"/>
      <c r="G23" s="497"/>
      <c r="H23" s="497"/>
      <c r="I23" s="497"/>
      <c r="J23" s="497"/>
      <c r="K23" s="498"/>
    </row>
    <row r="24" spans="2:11">
      <c r="B24" s="496"/>
      <c r="C24" s="497"/>
      <c r="D24" s="497"/>
      <c r="E24" s="497"/>
      <c r="F24" s="497"/>
      <c r="G24" s="497"/>
      <c r="H24" s="497"/>
      <c r="I24" s="497"/>
      <c r="J24" s="497"/>
      <c r="K24" s="498"/>
    </row>
    <row r="25" spans="2:11">
      <c r="B25" s="496"/>
      <c r="C25" s="497"/>
      <c r="D25" s="497"/>
      <c r="E25" s="497"/>
      <c r="F25" s="497"/>
      <c r="G25" s="497"/>
      <c r="H25" s="497"/>
      <c r="I25" s="497"/>
      <c r="J25" s="497"/>
      <c r="K25" s="498"/>
    </row>
    <row r="26" spans="2:11">
      <c r="B26" s="496"/>
      <c r="C26" s="497"/>
      <c r="D26" s="497"/>
      <c r="E26" s="497"/>
      <c r="F26" s="497"/>
      <c r="G26" s="497"/>
      <c r="H26" s="497"/>
      <c r="I26" s="497"/>
      <c r="J26" s="497"/>
      <c r="K26" s="498"/>
    </row>
    <row r="27" spans="2:11">
      <c r="B27" s="499"/>
      <c r="C27" s="500"/>
      <c r="D27" s="500"/>
      <c r="E27" s="500"/>
      <c r="F27" s="500"/>
      <c r="G27" s="500"/>
      <c r="H27" s="500"/>
      <c r="I27" s="500"/>
      <c r="J27" s="500"/>
      <c r="K27" s="501"/>
    </row>
  </sheetData>
  <mergeCells count="6">
    <mergeCell ref="B20:K27"/>
    <mergeCell ref="B16:J17"/>
    <mergeCell ref="C3:C4"/>
    <mergeCell ref="E3:E4"/>
    <mergeCell ref="F3:K3"/>
    <mergeCell ref="B3:B4"/>
  </mergeCells>
  <hyperlinks>
    <hyperlink ref="A1" location="Indice!A1" display="Indice!A1" xr:uid="{00000000-0004-0000-2B00-000000000000}"/>
    <hyperlink ref="K1" location="'Ficha_brecha salarial por sexo'!A1" display="ficha técnica" xr:uid="{00000000-0004-0000-2B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4" tint="0.59999389629810485"/>
  </sheetPr>
  <dimension ref="A1:AD46"/>
  <sheetViews>
    <sheetView workbookViewId="0">
      <selection activeCell="C4" sqref="C4"/>
    </sheetView>
  </sheetViews>
  <sheetFormatPr defaultColWidth="11.42578125" defaultRowHeight="15"/>
  <cols>
    <col min="1" max="1" width="4.42578125" style="2" customWidth="1"/>
    <col min="2" max="2" width="39.71093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+'Brecha salarial por sexo'!B1</f>
        <v>Brecha salarial por sexo</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246" t="s">
        <v>4</v>
      </c>
      <c r="C5" s="249" t="s">
        <v>358</v>
      </c>
      <c r="D5" s="2"/>
      <c r="E5" s="2"/>
      <c r="F5" s="2"/>
      <c r="G5" s="2"/>
      <c r="H5" s="2"/>
      <c r="I5" s="2"/>
      <c r="J5" s="2"/>
      <c r="K5" s="2"/>
      <c r="L5" s="2"/>
      <c r="M5" s="2"/>
      <c r="N5" s="2"/>
      <c r="O5" s="2"/>
      <c r="P5" s="2"/>
      <c r="Q5" s="2"/>
      <c r="R5" s="2"/>
      <c r="S5" s="2"/>
      <c r="T5" s="2"/>
      <c r="U5" s="2"/>
      <c r="V5" s="2"/>
      <c r="W5" s="2"/>
      <c r="X5" s="2"/>
      <c r="Y5" s="2"/>
      <c r="Z5" s="2"/>
      <c r="AA5" s="2"/>
      <c r="AB5" s="2"/>
      <c r="AC5" s="2"/>
      <c r="AD5" s="2"/>
    </row>
    <row r="6" spans="2:30" ht="58.5" customHeight="1">
      <c r="B6" s="246" t="s">
        <v>5</v>
      </c>
      <c r="C6" s="249"/>
      <c r="D6" s="2"/>
      <c r="E6" s="2"/>
      <c r="F6" s="2"/>
      <c r="G6" s="2"/>
      <c r="H6" s="2"/>
      <c r="I6" s="2"/>
      <c r="J6" s="2"/>
      <c r="K6" s="2"/>
      <c r="L6" s="2"/>
      <c r="M6" s="2"/>
      <c r="N6" s="2"/>
      <c r="O6" s="2"/>
      <c r="P6" s="2"/>
      <c r="Q6" s="2"/>
      <c r="R6" s="2"/>
      <c r="S6" s="2"/>
      <c r="T6" s="2"/>
      <c r="U6" s="2"/>
      <c r="V6" s="2"/>
      <c r="W6" s="2"/>
      <c r="X6" s="2"/>
      <c r="Y6" s="2"/>
      <c r="Z6" s="2"/>
      <c r="AA6" s="2"/>
      <c r="AB6" s="2"/>
      <c r="AC6" s="2"/>
      <c r="AD6" s="2"/>
    </row>
    <row r="7" spans="2:30">
      <c r="B7" s="246" t="s">
        <v>6</v>
      </c>
      <c r="C7" s="243" t="s">
        <v>34</v>
      </c>
      <c r="D7" s="2"/>
      <c r="E7" s="2"/>
      <c r="F7" s="2"/>
      <c r="G7" s="2"/>
      <c r="H7" s="2"/>
      <c r="I7" s="2"/>
      <c r="J7" s="2"/>
      <c r="K7" s="2"/>
      <c r="L7" s="2"/>
      <c r="M7" s="2"/>
      <c r="N7" s="2"/>
      <c r="O7" s="2"/>
      <c r="P7" s="2"/>
      <c r="Q7" s="2"/>
      <c r="R7" s="2"/>
      <c r="S7" s="2"/>
      <c r="T7" s="2"/>
      <c r="U7" s="2"/>
      <c r="V7" s="2"/>
      <c r="W7" s="2"/>
      <c r="X7" s="2"/>
      <c r="Y7" s="2"/>
      <c r="Z7" s="2"/>
      <c r="AA7" s="2"/>
      <c r="AB7" s="2"/>
      <c r="AC7" s="2"/>
      <c r="AD7" s="2"/>
    </row>
    <row r="8" spans="2:30">
      <c r="B8" s="246" t="s">
        <v>7</v>
      </c>
      <c r="C8" s="243" t="s">
        <v>359</v>
      </c>
      <c r="D8" s="2"/>
      <c r="E8" s="2"/>
      <c r="F8" s="2"/>
      <c r="G8" s="2"/>
      <c r="H8" s="2"/>
      <c r="I8" s="2"/>
      <c r="J8" s="2"/>
      <c r="K8" s="2"/>
      <c r="L8" s="2"/>
      <c r="M8" s="2"/>
      <c r="N8" s="2"/>
      <c r="O8" s="2"/>
      <c r="P8" s="2"/>
      <c r="Q8" s="2"/>
      <c r="R8" s="2"/>
      <c r="S8" s="2"/>
      <c r="T8" s="2"/>
      <c r="U8" s="2"/>
      <c r="V8" s="2"/>
      <c r="W8" s="2"/>
      <c r="X8" s="2"/>
      <c r="Y8" s="2"/>
      <c r="Z8" s="2"/>
      <c r="AA8" s="2"/>
      <c r="AB8" s="2"/>
      <c r="AC8" s="2"/>
      <c r="AD8" s="2"/>
    </row>
    <row r="9" spans="2:30" ht="30">
      <c r="B9" s="246" t="s">
        <v>8</v>
      </c>
      <c r="C9" s="249" t="s">
        <v>360</v>
      </c>
      <c r="D9" s="2"/>
      <c r="E9" s="2"/>
      <c r="F9" s="2"/>
      <c r="G9" s="2"/>
      <c r="H9" s="2"/>
      <c r="I9" s="2"/>
      <c r="J9" s="2"/>
      <c r="K9" s="2"/>
      <c r="L9" s="2"/>
      <c r="M9" s="2"/>
      <c r="N9" s="2"/>
      <c r="O9" s="2"/>
      <c r="P9" s="2"/>
      <c r="Q9" s="2"/>
      <c r="R9" s="2"/>
      <c r="S9" s="2"/>
      <c r="T9" s="2"/>
      <c r="U9" s="2"/>
      <c r="V9" s="2"/>
      <c r="W9" s="2"/>
      <c r="X9" s="2"/>
      <c r="Y9" s="2"/>
      <c r="Z9" s="2"/>
      <c r="AA9" s="2"/>
      <c r="AB9" s="2"/>
      <c r="AC9" s="2"/>
      <c r="AD9" s="2"/>
    </row>
    <row r="10" spans="2:30" ht="30">
      <c r="B10" s="247" t="s">
        <v>9</v>
      </c>
      <c r="C10" s="248" t="s">
        <v>361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240" t="s">
        <v>11</v>
      </c>
      <c r="C12" s="241" t="s">
        <v>362</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242" t="s">
        <v>12</v>
      </c>
      <c r="C13" s="243" t="s">
        <v>363</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242" t="s">
        <v>13</v>
      </c>
      <c r="C14" s="243" t="s">
        <v>364</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242" t="s">
        <v>14</v>
      </c>
      <c r="C15" s="250" t="s">
        <v>365</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244" t="s">
        <v>15</v>
      </c>
      <c r="C16" s="245" t="s">
        <v>366</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240" t="s">
        <v>11</v>
      </c>
      <c r="C17" s="241" t="s">
        <v>367</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c r="B18" s="242" t="s">
        <v>12</v>
      </c>
      <c r="C18" s="243" t="s">
        <v>368</v>
      </c>
    </row>
    <row r="19" spans="2:30" s="2" customFormat="1">
      <c r="B19" s="242" t="s">
        <v>13</v>
      </c>
      <c r="C19" s="243" t="s">
        <v>364</v>
      </c>
    </row>
    <row r="20" spans="2:30" s="2" customFormat="1">
      <c r="B20" s="242" t="s">
        <v>14</v>
      </c>
      <c r="C20" s="250" t="s">
        <v>369</v>
      </c>
    </row>
    <row r="21" spans="2:30" s="2" customFormat="1">
      <c r="B21" s="244" t="s">
        <v>15</v>
      </c>
      <c r="C21" s="245" t="s">
        <v>370</v>
      </c>
    </row>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1:C11"/>
  </mergeCells>
  <hyperlinks>
    <hyperlink ref="C4" location="'Brecha salarial por sexo'!A1" display="'Brecha salarial por sexo'!A1" xr:uid="{00000000-0004-0000-2C00-000000000000}"/>
    <hyperlink ref="C16" r:id="rId1" xr:uid="{00000000-0004-0000-2C00-000001000000}"/>
    <hyperlink ref="C21" r:id="rId2" xr:uid="{00000000-0004-0000-2C00-000002000000}"/>
  </hyperlinks>
  <pageMargins left="0.7" right="0.7" top="0.75" bottom="0.75" header="0.3" footer="0.3"/>
  <pageSetup paperSize="9" orientation="portrait" horizontalDpi="0" verticalDpi="0"/>
  <drawing r:id="rId3"/>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7030A0"/>
  </sheetPr>
  <dimension ref="A1:K29"/>
  <sheetViews>
    <sheetView workbookViewId="0">
      <selection activeCell="B17" sqref="B17:J18"/>
    </sheetView>
  </sheetViews>
  <sheetFormatPr defaultColWidth="11.42578125" defaultRowHeight="15"/>
  <cols>
    <col min="1" max="1" width="5" style="2" customWidth="1"/>
    <col min="2" max="2" width="12.28515625" style="2" customWidth="1"/>
    <col min="3" max="3" width="17" style="2" customWidth="1"/>
    <col min="4" max="4" width="15.7109375" style="2" customWidth="1"/>
    <col min="5" max="5" width="6" style="2" customWidth="1"/>
    <col min="6" max="6" width="11.28515625" style="2" customWidth="1"/>
    <col min="7" max="7" width="11.42578125" style="2" customWidth="1"/>
    <col min="8" max="8" width="15.28515625" style="2" customWidth="1"/>
    <col min="9" max="9" width="10" style="2" customWidth="1"/>
    <col min="10" max="11" width="13.42578125" style="2" customWidth="1"/>
    <col min="12" max="15" width="16.28515625" style="2" customWidth="1"/>
    <col min="16" max="16384" width="11.42578125" style="2"/>
  </cols>
  <sheetData>
    <row r="1" spans="1:11" s="18" customFormat="1" ht="18.75">
      <c r="A1" s="264">
        <v>35</v>
      </c>
      <c r="B1" s="259" t="s">
        <v>90</v>
      </c>
      <c r="C1" s="259"/>
      <c r="D1" s="259"/>
      <c r="E1" s="259"/>
      <c r="F1" s="259"/>
      <c r="G1" s="259"/>
      <c r="H1" s="259"/>
      <c r="I1" s="259"/>
      <c r="J1" s="259"/>
      <c r="K1" s="270" t="s">
        <v>19</v>
      </c>
    </row>
    <row r="2" spans="1:11" s="18" customFormat="1" ht="18.75">
      <c r="A2" s="264"/>
      <c r="B2" s="259"/>
      <c r="C2" s="259"/>
      <c r="D2" s="259"/>
      <c r="E2" s="259"/>
      <c r="F2" s="259"/>
      <c r="G2" s="259"/>
      <c r="H2" s="263"/>
      <c r="I2" s="259"/>
      <c r="J2" s="259"/>
      <c r="K2" s="259"/>
    </row>
    <row r="3" spans="1:11" s="18" customFormat="1" ht="18.75">
      <c r="A3" s="258"/>
      <c r="B3" s="589" t="s">
        <v>0</v>
      </c>
      <c r="C3" s="587" t="s">
        <v>32</v>
      </c>
      <c r="D3" s="259"/>
      <c r="E3" s="489" t="s">
        <v>0</v>
      </c>
      <c r="F3" s="583" t="s">
        <v>175</v>
      </c>
      <c r="G3" s="583"/>
      <c r="H3" s="583"/>
      <c r="I3" s="583"/>
      <c r="J3" s="583"/>
      <c r="K3" s="584"/>
    </row>
    <row r="4" spans="1:11" ht="15" customHeight="1">
      <c r="A4" s="257"/>
      <c r="B4" s="590"/>
      <c r="C4" s="588"/>
      <c r="D4" s="262"/>
      <c r="E4" s="490"/>
      <c r="F4" s="265" t="s">
        <v>23</v>
      </c>
      <c r="G4" s="268" t="s">
        <v>24</v>
      </c>
      <c r="H4" s="268" t="s">
        <v>25</v>
      </c>
      <c r="I4" s="268" t="s">
        <v>26</v>
      </c>
      <c r="J4" s="268" t="s">
        <v>28</v>
      </c>
      <c r="K4" s="271" t="s">
        <v>27</v>
      </c>
    </row>
    <row r="5" spans="1:11">
      <c r="A5" s="257"/>
      <c r="B5" s="276">
        <v>2010</v>
      </c>
      <c r="C5" s="273">
        <v>8.9150891975795012</v>
      </c>
      <c r="D5" s="267"/>
      <c r="E5" s="276">
        <v>2010</v>
      </c>
      <c r="F5" s="280">
        <v>7.0361196755443878</v>
      </c>
      <c r="G5" s="280">
        <v>18.385891285271768</v>
      </c>
      <c r="H5" s="280">
        <v>9.630080117544793</v>
      </c>
      <c r="I5" s="280">
        <v>11.443780905757247</v>
      </c>
      <c r="J5" s="280">
        <v>13.57058889373527</v>
      </c>
      <c r="K5" s="273">
        <v>9.9307223537794673</v>
      </c>
    </row>
    <row r="6" spans="1:11">
      <c r="A6" s="257"/>
      <c r="B6" s="277">
        <v>2011</v>
      </c>
      <c r="C6" s="274">
        <v>10.29847593417751</v>
      </c>
      <c r="D6" s="267"/>
      <c r="E6" s="277">
        <v>2011</v>
      </c>
      <c r="F6" s="281">
        <v>8.7373068659389723</v>
      </c>
      <c r="G6" s="281">
        <v>15.578121430642666</v>
      </c>
      <c r="H6" s="281">
        <v>9.7558404923482431</v>
      </c>
      <c r="I6" s="281">
        <v>11.404319939129785</v>
      </c>
      <c r="J6" s="281">
        <v>17.973631714683325</v>
      </c>
      <c r="K6" s="274">
        <v>10.296456368141502</v>
      </c>
    </row>
    <row r="7" spans="1:11">
      <c r="A7" s="257"/>
      <c r="B7" s="277">
        <v>2012</v>
      </c>
      <c r="C7" s="274">
        <v>10.17175412398811</v>
      </c>
      <c r="D7" s="267"/>
      <c r="E7" s="277">
        <v>2012</v>
      </c>
      <c r="F7" s="281">
        <v>9.0129316765916894</v>
      </c>
      <c r="G7" s="281">
        <v>15.082079325636775</v>
      </c>
      <c r="H7" s="281">
        <v>10.340982526251075</v>
      </c>
      <c r="I7" s="281">
        <v>12.499077594798498</v>
      </c>
      <c r="J7" s="281">
        <v>14.04893120098061</v>
      </c>
      <c r="K7" s="274">
        <v>9.9462341952563893</v>
      </c>
    </row>
    <row r="8" spans="1:11">
      <c r="A8" s="257"/>
      <c r="B8" s="277">
        <v>2013</v>
      </c>
      <c r="C8" s="274">
        <v>9.3861625638576722</v>
      </c>
      <c r="D8" s="267"/>
      <c r="E8" s="277">
        <v>2013</v>
      </c>
      <c r="F8" s="281">
        <v>8.4304883226872196</v>
      </c>
      <c r="G8" s="281">
        <v>13.496313257844779</v>
      </c>
      <c r="H8" s="281">
        <v>9.272896849009463</v>
      </c>
      <c r="I8" s="281">
        <v>12.078930515402167</v>
      </c>
      <c r="J8" s="281">
        <v>11.734579576664398</v>
      </c>
      <c r="K8" s="274">
        <v>9.3960116480402824</v>
      </c>
    </row>
    <row r="9" spans="1:11">
      <c r="A9" s="257"/>
      <c r="B9" s="277">
        <v>2014</v>
      </c>
      <c r="C9" s="274">
        <v>9.6173851387939706</v>
      </c>
      <c r="D9" s="267"/>
      <c r="E9" s="277">
        <v>2014</v>
      </c>
      <c r="F9" s="281">
        <v>8.6697411098789523</v>
      </c>
      <c r="G9" s="281">
        <v>15.162783134905199</v>
      </c>
      <c r="H9" s="281">
        <v>8.6713143174361917</v>
      </c>
      <c r="I9" s="281">
        <v>11.828027424257598</v>
      </c>
      <c r="J9" s="281">
        <v>12.102263064836606</v>
      </c>
      <c r="K9" s="274">
        <v>9.1885551695781373</v>
      </c>
    </row>
    <row r="10" spans="1:11">
      <c r="A10" s="257"/>
      <c r="B10" s="277">
        <v>2015</v>
      </c>
      <c r="C10" s="274">
        <v>9.6129736452028993</v>
      </c>
      <c r="D10" s="267"/>
      <c r="E10" s="277">
        <v>2015</v>
      </c>
      <c r="F10" s="281">
        <v>9.0075143663650401</v>
      </c>
      <c r="G10" s="281">
        <v>12.550674838731366</v>
      </c>
      <c r="H10" s="281">
        <v>9.3454113980916027</v>
      </c>
      <c r="I10" s="281">
        <v>11.543264740367318</v>
      </c>
      <c r="J10" s="281">
        <v>11.374883859716693</v>
      </c>
      <c r="K10" s="274">
        <v>8.9219879812898384</v>
      </c>
    </row>
    <row r="11" spans="1:11">
      <c r="A11" s="257"/>
      <c r="B11" s="277">
        <v>2016</v>
      </c>
      <c r="C11" s="274">
        <v>9.5355240512127253</v>
      </c>
      <c r="D11" s="267"/>
      <c r="E11" s="277">
        <v>2016</v>
      </c>
      <c r="F11" s="281">
        <v>8.8283085029745454</v>
      </c>
      <c r="G11" s="281">
        <v>11.687718716192993</v>
      </c>
      <c r="H11" s="281">
        <v>13.170284964937714</v>
      </c>
      <c r="I11" s="281">
        <v>12.079542508616385</v>
      </c>
      <c r="J11" s="281">
        <v>9.9178895690860269</v>
      </c>
      <c r="K11" s="274">
        <v>8.6428771252819718</v>
      </c>
    </row>
    <row r="12" spans="1:11">
      <c r="A12" s="257"/>
      <c r="B12" s="278">
        <v>2017</v>
      </c>
      <c r="C12" s="279">
        <v>9.0717243946141917</v>
      </c>
      <c r="D12" s="260"/>
      <c r="E12" s="278">
        <v>2017</v>
      </c>
      <c r="F12" s="282">
        <v>7.8895223589907459</v>
      </c>
      <c r="G12" s="282">
        <v>12.113788599093272</v>
      </c>
      <c r="H12" s="282">
        <v>15.229803355886476</v>
      </c>
      <c r="I12" s="282">
        <v>12.272382817597341</v>
      </c>
      <c r="J12" s="282">
        <v>9.6943885455470475</v>
      </c>
      <c r="K12" s="279">
        <v>8.5421226626706783</v>
      </c>
    </row>
    <row r="13" spans="1:11">
      <c r="A13" s="257"/>
      <c r="B13" s="267"/>
      <c r="C13" s="275"/>
      <c r="D13" s="260"/>
      <c r="E13" s="267"/>
      <c r="F13" s="272"/>
      <c r="G13" s="272"/>
      <c r="H13" s="272"/>
      <c r="I13" s="272"/>
      <c r="J13" s="272"/>
      <c r="K13" s="272"/>
    </row>
    <row r="14" spans="1:11" s="24" customFormat="1" ht="12.75" customHeight="1">
      <c r="A14" s="257"/>
      <c r="B14" s="260" t="s">
        <v>212</v>
      </c>
      <c r="C14" s="257"/>
      <c r="D14" s="257"/>
      <c r="E14" s="257"/>
      <c r="F14" s="257"/>
      <c r="G14" s="257"/>
      <c r="H14" s="257"/>
      <c r="I14" s="257"/>
      <c r="J14" s="257"/>
      <c r="K14" s="257"/>
    </row>
    <row r="15" spans="1:11" s="24" customFormat="1" ht="12.75">
      <c r="A15" s="252"/>
      <c r="B15" s="253"/>
      <c r="C15" s="253"/>
      <c r="D15" s="253"/>
      <c r="E15" s="253"/>
      <c r="F15" s="253"/>
      <c r="G15" s="253"/>
      <c r="H15" s="253"/>
      <c r="I15" s="253"/>
      <c r="J15" s="253"/>
      <c r="K15" s="253"/>
    </row>
    <row r="16" spans="1:11" s="24" customFormat="1" ht="13.5" customHeight="1">
      <c r="A16" s="252"/>
      <c r="B16" s="254"/>
      <c r="C16" s="254"/>
      <c r="D16" s="254"/>
      <c r="E16" s="254"/>
      <c r="F16" s="254"/>
      <c r="G16" s="254"/>
      <c r="H16" s="254"/>
      <c r="I16" s="254"/>
      <c r="J16" s="254"/>
      <c r="K16" s="254"/>
    </row>
    <row r="17" spans="1:11">
      <c r="A17" s="251"/>
      <c r="B17" s="502" t="s">
        <v>427</v>
      </c>
      <c r="C17" s="502"/>
      <c r="D17" s="502"/>
      <c r="E17" s="502"/>
      <c r="F17" s="502"/>
      <c r="G17" s="502"/>
      <c r="H17" s="502"/>
      <c r="I17" s="502"/>
      <c r="J17" s="502"/>
      <c r="K17" s="266"/>
    </row>
    <row r="18" spans="1:11" ht="15" customHeight="1">
      <c r="A18" s="251"/>
      <c r="B18" s="502"/>
      <c r="C18" s="502"/>
      <c r="D18" s="502"/>
      <c r="E18" s="502"/>
      <c r="F18" s="502"/>
      <c r="G18" s="502"/>
      <c r="H18" s="502"/>
      <c r="I18" s="502"/>
      <c r="J18" s="502"/>
      <c r="K18" s="266"/>
    </row>
    <row r="19" spans="1:11">
      <c r="A19" s="251"/>
      <c r="B19" s="269"/>
      <c r="C19" s="269"/>
      <c r="D19" s="269"/>
      <c r="E19" s="269"/>
      <c r="F19" s="269"/>
      <c r="G19" s="269"/>
      <c r="H19" s="269"/>
      <c r="I19" s="269"/>
      <c r="J19" s="269"/>
      <c r="K19" s="269"/>
    </row>
    <row r="20" spans="1:11" ht="15.75">
      <c r="A20" s="251"/>
      <c r="B20" s="261" t="s">
        <v>1</v>
      </c>
      <c r="C20" s="261"/>
      <c r="D20" s="261"/>
      <c r="E20" s="257"/>
      <c r="F20" s="257"/>
      <c r="G20" s="257"/>
      <c r="H20" s="257"/>
      <c r="I20" s="257"/>
      <c r="J20" s="257"/>
      <c r="K20" s="257"/>
    </row>
    <row r="21" spans="1:11">
      <c r="A21" s="251"/>
      <c r="B21" s="517" t="s">
        <v>371</v>
      </c>
      <c r="C21" s="494"/>
      <c r="D21" s="494"/>
      <c r="E21" s="494"/>
      <c r="F21" s="494"/>
      <c r="G21" s="494"/>
      <c r="H21" s="494"/>
      <c r="I21" s="494"/>
      <c r="J21" s="494"/>
      <c r="K21" s="495"/>
    </row>
    <row r="22" spans="1:11">
      <c r="A22" s="251"/>
      <c r="B22" s="496"/>
      <c r="C22" s="497"/>
      <c r="D22" s="497"/>
      <c r="E22" s="497"/>
      <c r="F22" s="497"/>
      <c r="G22" s="497"/>
      <c r="H22" s="497"/>
      <c r="I22" s="497"/>
      <c r="J22" s="497"/>
      <c r="K22" s="498"/>
    </row>
    <row r="23" spans="1:11">
      <c r="A23" s="251"/>
      <c r="B23" s="496"/>
      <c r="C23" s="497"/>
      <c r="D23" s="497"/>
      <c r="E23" s="497"/>
      <c r="F23" s="497"/>
      <c r="G23" s="497"/>
      <c r="H23" s="497"/>
      <c r="I23" s="497"/>
      <c r="J23" s="497"/>
      <c r="K23" s="498"/>
    </row>
    <row r="24" spans="1:11">
      <c r="A24" s="251"/>
      <c r="B24" s="496"/>
      <c r="C24" s="497"/>
      <c r="D24" s="497"/>
      <c r="E24" s="497"/>
      <c r="F24" s="497"/>
      <c r="G24" s="497"/>
      <c r="H24" s="497"/>
      <c r="I24" s="497"/>
      <c r="J24" s="497"/>
      <c r="K24" s="498"/>
    </row>
    <row r="25" spans="1:11">
      <c r="A25" s="251"/>
      <c r="B25" s="496"/>
      <c r="C25" s="497"/>
      <c r="D25" s="497"/>
      <c r="E25" s="497"/>
      <c r="F25" s="497"/>
      <c r="G25" s="497"/>
      <c r="H25" s="497"/>
      <c r="I25" s="497"/>
      <c r="J25" s="497"/>
      <c r="K25" s="498"/>
    </row>
    <row r="26" spans="1:11">
      <c r="A26" s="251"/>
      <c r="B26" s="496"/>
      <c r="C26" s="497"/>
      <c r="D26" s="497"/>
      <c r="E26" s="497"/>
      <c r="F26" s="497"/>
      <c r="G26" s="497"/>
      <c r="H26" s="497"/>
      <c r="I26" s="497"/>
      <c r="J26" s="497"/>
      <c r="K26" s="498"/>
    </row>
    <row r="27" spans="1:11">
      <c r="A27" s="251"/>
      <c r="B27" s="496"/>
      <c r="C27" s="497"/>
      <c r="D27" s="497"/>
      <c r="E27" s="497"/>
      <c r="F27" s="497"/>
      <c r="G27" s="497"/>
      <c r="H27" s="497"/>
      <c r="I27" s="497"/>
      <c r="J27" s="497"/>
      <c r="K27" s="498"/>
    </row>
    <row r="28" spans="1:11">
      <c r="A28" s="251"/>
      <c r="B28" s="496"/>
      <c r="C28" s="497"/>
      <c r="D28" s="497"/>
      <c r="E28" s="497"/>
      <c r="F28" s="497"/>
      <c r="G28" s="497"/>
      <c r="H28" s="497"/>
      <c r="I28" s="497"/>
      <c r="J28" s="497"/>
      <c r="K28" s="498"/>
    </row>
    <row r="29" spans="1:11">
      <c r="A29" s="251"/>
      <c r="B29" s="499"/>
      <c r="C29" s="500"/>
      <c r="D29" s="500"/>
      <c r="E29" s="500"/>
      <c r="F29" s="500"/>
      <c r="G29" s="500"/>
      <c r="H29" s="500"/>
      <c r="I29" s="500"/>
      <c r="J29" s="500"/>
      <c r="K29" s="501"/>
    </row>
  </sheetData>
  <mergeCells count="6">
    <mergeCell ref="B21:K29"/>
    <mergeCell ref="C3:C4"/>
    <mergeCell ref="E3:E4"/>
    <mergeCell ref="F3:K3"/>
    <mergeCell ref="B17:J18"/>
    <mergeCell ref="B3:B4"/>
  </mergeCells>
  <hyperlinks>
    <hyperlink ref="A1" location="Indice!A1" display="Indice!A1" xr:uid="{00000000-0004-0000-2D00-000000000000}"/>
    <hyperlink ref="K1" location="'Ficha_tasa de desempleo'!A1" display="ficha técnica" xr:uid="{00000000-0004-0000-2D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7030A0"/>
  </sheetPr>
  <dimension ref="A1:AD46"/>
  <sheetViews>
    <sheetView workbookViewId="0"/>
  </sheetViews>
  <sheetFormatPr defaultColWidth="11.42578125" defaultRowHeight="15"/>
  <cols>
    <col min="1" max="1" width="4.42578125" style="2" customWidth="1"/>
    <col min="2" max="2" width="37.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+'Tasa de desempleo'!B1</f>
        <v>Tasa de desempleo</v>
      </c>
      <c r="D4" s="2"/>
      <c r="E4" s="2"/>
      <c r="F4" s="2"/>
      <c r="G4" s="2"/>
      <c r="H4" s="2"/>
      <c r="I4" s="2"/>
      <c r="J4" s="2"/>
      <c r="K4" s="2"/>
      <c r="L4" s="2"/>
      <c r="M4" s="2"/>
      <c r="N4" s="2"/>
      <c r="O4" s="2"/>
      <c r="P4" s="2"/>
      <c r="Q4" s="2"/>
      <c r="R4" s="2"/>
      <c r="S4" s="2"/>
      <c r="T4" s="2"/>
      <c r="U4" s="2"/>
      <c r="V4" s="2"/>
      <c r="W4" s="2"/>
      <c r="X4" s="2"/>
      <c r="Y4" s="2"/>
      <c r="Z4" s="2"/>
      <c r="AA4" s="2"/>
      <c r="AB4" s="2"/>
      <c r="AC4" s="2"/>
      <c r="AD4" s="2"/>
    </row>
    <row r="5" spans="2:30" ht="35.25" customHeight="1">
      <c r="B5" s="294" t="s">
        <v>4</v>
      </c>
      <c r="C5" s="299" t="s">
        <v>372</v>
      </c>
      <c r="D5" s="2"/>
      <c r="E5" s="2"/>
      <c r="F5" s="2"/>
      <c r="G5" s="2"/>
      <c r="H5" s="2"/>
      <c r="I5" s="2"/>
      <c r="J5" s="2"/>
      <c r="K5" s="2"/>
      <c r="L5" s="2"/>
      <c r="M5" s="2"/>
      <c r="N5" s="2"/>
      <c r="O5" s="2"/>
      <c r="P5" s="2"/>
      <c r="Q5" s="2"/>
      <c r="R5" s="2"/>
      <c r="S5" s="2"/>
      <c r="T5" s="2"/>
      <c r="U5" s="2"/>
      <c r="V5" s="2"/>
      <c r="W5" s="2"/>
      <c r="X5" s="2"/>
      <c r="Y5" s="2"/>
      <c r="Z5" s="2"/>
      <c r="AA5" s="2"/>
      <c r="AB5" s="2"/>
      <c r="AC5" s="2"/>
      <c r="AD5" s="2"/>
    </row>
    <row r="6" spans="2:30" ht="54.75" customHeight="1">
      <c r="B6" s="294" t="s">
        <v>5</v>
      </c>
      <c r="C6" s="299"/>
      <c r="D6" s="2"/>
      <c r="E6" s="2"/>
      <c r="F6" s="2"/>
      <c r="G6" s="2"/>
      <c r="H6" s="2"/>
      <c r="I6" s="2"/>
      <c r="J6" s="2"/>
      <c r="K6" s="2"/>
      <c r="L6" s="2"/>
      <c r="M6" s="2"/>
      <c r="N6" s="2"/>
      <c r="O6" s="2"/>
      <c r="P6" s="2"/>
      <c r="Q6" s="2"/>
      <c r="R6" s="2"/>
      <c r="S6" s="2"/>
      <c r="T6" s="2"/>
      <c r="U6" s="2"/>
      <c r="V6" s="2"/>
      <c r="W6" s="2"/>
      <c r="X6" s="2"/>
      <c r="Y6" s="2"/>
      <c r="Z6" s="2"/>
      <c r="AA6" s="2"/>
      <c r="AB6" s="2"/>
      <c r="AC6" s="2"/>
      <c r="AD6" s="2"/>
    </row>
    <row r="7" spans="2:30">
      <c r="B7" s="294" t="s">
        <v>6</v>
      </c>
      <c r="C7" s="291"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294" t="s">
        <v>7</v>
      </c>
      <c r="C8" s="295" t="s">
        <v>373</v>
      </c>
      <c r="D8" s="2"/>
      <c r="E8" s="2"/>
      <c r="F8" s="2"/>
      <c r="G8" s="2"/>
      <c r="H8" s="2"/>
      <c r="I8" s="2"/>
      <c r="J8" s="2"/>
      <c r="K8" s="2"/>
      <c r="L8" s="2"/>
      <c r="M8" s="2"/>
      <c r="N8" s="2"/>
      <c r="O8" s="2"/>
      <c r="P8" s="2"/>
      <c r="Q8" s="2"/>
      <c r="R8" s="2"/>
      <c r="S8" s="2"/>
      <c r="T8" s="2"/>
      <c r="U8" s="2"/>
      <c r="V8" s="2"/>
      <c r="W8" s="2"/>
      <c r="X8" s="2"/>
      <c r="Y8" s="2"/>
      <c r="Z8" s="2"/>
      <c r="AA8" s="2"/>
      <c r="AB8" s="2"/>
      <c r="AC8" s="2"/>
      <c r="AD8" s="2"/>
    </row>
    <row r="9" spans="2:30" ht="30">
      <c r="B9" s="294" t="s">
        <v>8</v>
      </c>
      <c r="C9" s="299" t="s">
        <v>360</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296" t="s">
        <v>9</v>
      </c>
      <c r="C10" s="297" t="s">
        <v>374</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288" t="s">
        <v>11</v>
      </c>
      <c r="C12" s="289" t="s">
        <v>362</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290" t="s">
        <v>12</v>
      </c>
      <c r="C13" s="291" t="s">
        <v>363</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290" t="s">
        <v>13</v>
      </c>
      <c r="C14" s="291" t="s">
        <v>364</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290" t="s">
        <v>14</v>
      </c>
      <c r="C15" s="300" t="s">
        <v>365</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292" t="s">
        <v>15</v>
      </c>
      <c r="C16" s="293" t="s">
        <v>366</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288" t="s">
        <v>11</v>
      </c>
      <c r="C17" s="289" t="s">
        <v>367</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c r="B18" s="290" t="s">
        <v>12</v>
      </c>
      <c r="C18" s="291" t="s">
        <v>368</v>
      </c>
    </row>
    <row r="19" spans="2:30" s="2" customFormat="1">
      <c r="B19" s="290" t="s">
        <v>13</v>
      </c>
      <c r="C19" s="291" t="s">
        <v>364</v>
      </c>
    </row>
    <row r="20" spans="2:30" s="2" customFormat="1">
      <c r="B20" s="290" t="s">
        <v>14</v>
      </c>
      <c r="C20" s="300" t="s">
        <v>369</v>
      </c>
    </row>
    <row r="21" spans="2:30" s="2" customFormat="1">
      <c r="B21" s="292" t="s">
        <v>15</v>
      </c>
      <c r="C21" s="293" t="s">
        <v>370</v>
      </c>
    </row>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1:C11"/>
  </mergeCells>
  <hyperlinks>
    <hyperlink ref="C4" location="'Tasa de desempleo'!A1" display="'Tasa de desempleo'!A1" xr:uid="{00000000-0004-0000-2E00-000000000000}"/>
    <hyperlink ref="C16" r:id="rId1" xr:uid="{00000000-0004-0000-2E00-000001000000}"/>
    <hyperlink ref="C21" r:id="rId2" xr:uid="{00000000-0004-0000-2E00-000002000000}"/>
  </hyperlinks>
  <pageMargins left="0.7" right="0.7" top="0.75" bottom="0.75" header="0.3" footer="0.3"/>
  <pageSetup paperSize="9" orientation="portrait" horizontalDpi="0" verticalDpi="0"/>
  <drawing r:id="rId3"/>
  <extLst>
    <ext xmlns:mx="http://schemas.microsoft.com/office/mac/excel/2008/main" uri="{64002731-A6B0-56B0-2670-7721B7C09600}">
      <mx:PLV Mode="0" OnePage="0" WScale="0"/>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7030A0"/>
  </sheetPr>
  <dimension ref="A1:K29"/>
  <sheetViews>
    <sheetView workbookViewId="0">
      <selection activeCell="B17" sqref="B17:J18"/>
    </sheetView>
  </sheetViews>
  <sheetFormatPr defaultColWidth="11.42578125" defaultRowHeight="15"/>
  <cols>
    <col min="1" max="1" width="5" style="2" customWidth="1"/>
    <col min="2" max="2" width="12.28515625" style="2" customWidth="1"/>
    <col min="3" max="3" width="17" style="2" customWidth="1"/>
    <col min="4" max="4" width="15.7109375" style="2" customWidth="1"/>
    <col min="5" max="5" width="6" style="2" customWidth="1"/>
    <col min="6" max="6" width="11.28515625" style="2" customWidth="1"/>
    <col min="7" max="7" width="11.42578125" style="2" customWidth="1"/>
    <col min="8" max="8" width="15.28515625" style="2" customWidth="1"/>
    <col min="9" max="9" width="10" style="2" customWidth="1"/>
    <col min="10" max="11" width="13.42578125" style="2" customWidth="1"/>
    <col min="12" max="12" width="11" style="2" customWidth="1"/>
    <col min="13" max="16384" width="11.42578125" style="2"/>
  </cols>
  <sheetData>
    <row r="1" spans="1:11" s="18" customFormat="1" ht="18.75">
      <c r="A1" s="311">
        <v>36</v>
      </c>
      <c r="B1" s="305" t="s">
        <v>213</v>
      </c>
      <c r="C1" s="305"/>
      <c r="D1" s="305"/>
      <c r="E1" s="305"/>
      <c r="F1" s="305"/>
      <c r="G1" s="305"/>
      <c r="H1" s="305"/>
      <c r="I1" s="305"/>
      <c r="J1" s="305"/>
      <c r="K1" s="316" t="s">
        <v>19</v>
      </c>
    </row>
    <row r="2" spans="1:11" s="18" customFormat="1" ht="18.75">
      <c r="A2" s="311"/>
      <c r="B2" s="305"/>
      <c r="C2" s="305"/>
      <c r="D2" s="305"/>
      <c r="E2" s="305"/>
      <c r="F2" s="305"/>
      <c r="G2" s="305"/>
      <c r="H2" s="310"/>
      <c r="I2" s="305"/>
      <c r="J2" s="305"/>
      <c r="K2" s="305"/>
    </row>
    <row r="3" spans="1:11" s="18" customFormat="1" ht="18.75">
      <c r="A3" s="304"/>
      <c r="B3" s="589" t="s">
        <v>0</v>
      </c>
      <c r="C3" s="587" t="s">
        <v>32</v>
      </c>
      <c r="D3" s="305"/>
      <c r="E3" s="489" t="s">
        <v>0</v>
      </c>
      <c r="F3" s="583" t="s">
        <v>175</v>
      </c>
      <c r="G3" s="583"/>
      <c r="H3" s="583"/>
      <c r="I3" s="583"/>
      <c r="J3" s="583"/>
      <c r="K3" s="584"/>
    </row>
    <row r="4" spans="1:11" ht="15" customHeight="1">
      <c r="A4" s="302"/>
      <c r="B4" s="590"/>
      <c r="C4" s="591"/>
      <c r="D4" s="309"/>
      <c r="E4" s="490"/>
      <c r="F4" s="312" t="s">
        <v>23</v>
      </c>
      <c r="G4" s="314" t="s">
        <v>24</v>
      </c>
      <c r="H4" s="314" t="s">
        <v>25</v>
      </c>
      <c r="I4" s="314" t="s">
        <v>26</v>
      </c>
      <c r="J4" s="314" t="s">
        <v>28</v>
      </c>
      <c r="K4" s="317" t="s">
        <v>27</v>
      </c>
    </row>
    <row r="5" spans="1:11">
      <c r="A5" s="302"/>
      <c r="B5" s="318">
        <v>2010</v>
      </c>
      <c r="C5" s="283">
        <v>60.709614783320347</v>
      </c>
      <c r="D5" s="284"/>
      <c r="E5" s="285">
        <v>2010</v>
      </c>
      <c r="F5" s="286">
        <v>62.972390656535865</v>
      </c>
      <c r="G5" s="286">
        <v>55.534369022170814</v>
      </c>
      <c r="H5" s="286">
        <v>60.39339188839746</v>
      </c>
      <c r="I5" s="286">
        <v>56.823607294082223</v>
      </c>
      <c r="J5" s="286">
        <v>52.629297384220692</v>
      </c>
      <c r="K5" s="283">
        <v>59.353729595526005</v>
      </c>
    </row>
    <row r="6" spans="1:11">
      <c r="A6" s="302"/>
      <c r="B6" s="319">
        <v>2011</v>
      </c>
      <c r="C6" s="321">
        <v>58.994011358670733</v>
      </c>
      <c r="D6" s="284"/>
      <c r="E6" s="322">
        <v>2011</v>
      </c>
      <c r="F6" s="323">
        <v>60.065947654490031</v>
      </c>
      <c r="G6" s="323">
        <v>55.668312013860195</v>
      </c>
      <c r="H6" s="323">
        <v>58.938240071333624</v>
      </c>
      <c r="I6" s="323">
        <v>57.74944150034743</v>
      </c>
      <c r="J6" s="323">
        <v>55.583782872966232</v>
      </c>
      <c r="K6" s="321">
        <v>58.089576522337261</v>
      </c>
    </row>
    <row r="7" spans="1:11">
      <c r="A7" s="302"/>
      <c r="B7" s="319">
        <v>2012</v>
      </c>
      <c r="C7" s="321">
        <v>62.79175258474416</v>
      </c>
      <c r="D7" s="284"/>
      <c r="E7" s="322">
        <v>2012</v>
      </c>
      <c r="F7" s="323">
        <v>65.064408357310356</v>
      </c>
      <c r="G7" s="323">
        <v>56.234594231436773</v>
      </c>
      <c r="H7" s="323">
        <v>58.280071130489446</v>
      </c>
      <c r="I7" s="323">
        <v>58.534450052113513</v>
      </c>
      <c r="J7" s="323">
        <v>57.935909465954673</v>
      </c>
      <c r="K7" s="321">
        <v>62.70126801689004</v>
      </c>
    </row>
    <row r="8" spans="1:11">
      <c r="A8" s="302"/>
      <c r="B8" s="319">
        <v>2013</v>
      </c>
      <c r="C8" s="321">
        <v>62.280860673362682</v>
      </c>
      <c r="D8" s="284"/>
      <c r="E8" s="322">
        <v>2013</v>
      </c>
      <c r="F8" s="323">
        <v>64.417625389807114</v>
      </c>
      <c r="G8" s="323">
        <v>55.074971524706967</v>
      </c>
      <c r="H8" s="323">
        <v>57.122140769152679</v>
      </c>
      <c r="I8" s="323">
        <v>57.009503504144234</v>
      </c>
      <c r="J8" s="323">
        <v>59.305814737822317</v>
      </c>
      <c r="K8" s="321">
        <v>63.407351062283524</v>
      </c>
    </row>
    <row r="9" spans="1:11">
      <c r="A9" s="302"/>
      <c r="B9" s="319">
        <v>2014</v>
      </c>
      <c r="C9" s="321">
        <v>62.531333069345834</v>
      </c>
      <c r="D9" s="284"/>
      <c r="E9" s="322">
        <v>2014</v>
      </c>
      <c r="F9" s="323">
        <v>65.470047465349552</v>
      </c>
      <c r="G9" s="323">
        <v>56.3182575904857</v>
      </c>
      <c r="H9" s="323">
        <v>52.493505783718525</v>
      </c>
      <c r="I9" s="323">
        <v>55.978072995493406</v>
      </c>
      <c r="J9" s="323">
        <v>59.259340717521283</v>
      </c>
      <c r="K9" s="321">
        <v>61.123076789316869</v>
      </c>
    </row>
    <row r="10" spans="1:11">
      <c r="A10" s="302"/>
      <c r="B10" s="319">
        <v>2015</v>
      </c>
      <c r="C10" s="321">
        <v>61.24754864866987</v>
      </c>
      <c r="D10" s="284"/>
      <c r="E10" s="322">
        <v>2015</v>
      </c>
      <c r="F10" s="323">
        <v>64.157188381633418</v>
      </c>
      <c r="G10" s="323">
        <v>57.658709810217609</v>
      </c>
      <c r="H10" s="323">
        <v>49.088166950513084</v>
      </c>
      <c r="I10" s="323">
        <v>53.784177220512319</v>
      </c>
      <c r="J10" s="323">
        <v>58.681580280485427</v>
      </c>
      <c r="K10" s="321">
        <v>59.264012902092297</v>
      </c>
    </row>
    <row r="11" spans="1:11">
      <c r="A11" s="302"/>
      <c r="B11" s="319">
        <v>2016</v>
      </c>
      <c r="C11" s="321">
        <v>58.390925144817054</v>
      </c>
      <c r="D11" s="284"/>
      <c r="E11" s="322">
        <v>2016</v>
      </c>
      <c r="F11" s="323">
        <v>59.748263346336529</v>
      </c>
      <c r="G11" s="323">
        <v>56.447968375079398</v>
      </c>
      <c r="H11" s="323">
        <v>49.090760957297256</v>
      </c>
      <c r="I11" s="323">
        <v>52.860198430392721</v>
      </c>
      <c r="J11" s="323">
        <v>58.907485151159904</v>
      </c>
      <c r="K11" s="321">
        <v>60.458948498037095</v>
      </c>
    </row>
    <row r="12" spans="1:11">
      <c r="A12" s="302"/>
      <c r="B12" s="320">
        <v>2017</v>
      </c>
      <c r="C12" s="324">
        <v>58.81101325790199</v>
      </c>
      <c r="D12" s="325"/>
      <c r="E12" s="326">
        <v>2017</v>
      </c>
      <c r="F12" s="327">
        <v>59.843690631740202</v>
      </c>
      <c r="G12" s="327">
        <v>56.95784200911293</v>
      </c>
      <c r="H12" s="327">
        <v>54.610306528798638</v>
      </c>
      <c r="I12" s="327">
        <v>53.691555120554824</v>
      </c>
      <c r="J12" s="327">
        <v>59.63402800113294</v>
      </c>
      <c r="K12" s="324">
        <v>59.015816632313204</v>
      </c>
    </row>
    <row r="13" spans="1:11">
      <c r="A13" s="287"/>
      <c r="B13" s="287"/>
      <c r="C13" s="287"/>
      <c r="D13" s="287"/>
      <c r="E13" s="287"/>
      <c r="F13" s="287"/>
      <c r="G13" s="287"/>
      <c r="H13" s="287"/>
      <c r="I13" s="287"/>
      <c r="J13" s="287"/>
      <c r="K13" s="287"/>
    </row>
    <row r="14" spans="1:11" s="24" customFormat="1" ht="12.75" customHeight="1">
      <c r="A14" s="303"/>
      <c r="B14" s="306" t="s">
        <v>212</v>
      </c>
      <c r="C14" s="303"/>
      <c r="D14" s="303"/>
      <c r="E14" s="303"/>
      <c r="F14" s="303"/>
      <c r="G14" s="303"/>
      <c r="H14" s="303"/>
      <c r="I14" s="303"/>
      <c r="J14" s="303"/>
      <c r="K14" s="303"/>
    </row>
    <row r="15" spans="1:11" s="24" customFormat="1" ht="12.75">
      <c r="A15" s="308"/>
      <c r="B15" s="315"/>
      <c r="C15" s="315"/>
      <c r="D15" s="315"/>
      <c r="E15" s="315"/>
      <c r="F15" s="315"/>
      <c r="G15" s="315"/>
      <c r="H15" s="315"/>
      <c r="I15" s="315"/>
      <c r="J15" s="315"/>
      <c r="K15" s="315"/>
    </row>
    <row r="16" spans="1:11" s="24" customFormat="1" ht="13.5" customHeight="1">
      <c r="A16" s="298"/>
      <c r="B16" s="301"/>
      <c r="C16" s="301"/>
      <c r="D16" s="301"/>
      <c r="E16" s="301"/>
      <c r="F16" s="301"/>
      <c r="G16" s="301"/>
      <c r="H16" s="301"/>
      <c r="I16" s="301"/>
      <c r="J16" s="301"/>
      <c r="K16" s="301"/>
    </row>
    <row r="17" spans="1:11">
      <c r="A17" s="287"/>
      <c r="B17" s="502" t="s">
        <v>427</v>
      </c>
      <c r="C17" s="502"/>
      <c r="D17" s="502"/>
      <c r="E17" s="502"/>
      <c r="F17" s="502"/>
      <c r="G17" s="502"/>
      <c r="H17" s="502"/>
      <c r="I17" s="502"/>
      <c r="J17" s="502"/>
      <c r="K17" s="313"/>
    </row>
    <row r="18" spans="1:11" ht="15" customHeight="1">
      <c r="A18" s="287"/>
      <c r="B18" s="502"/>
      <c r="C18" s="502"/>
      <c r="D18" s="502"/>
      <c r="E18" s="502"/>
      <c r="F18" s="502"/>
      <c r="G18" s="502"/>
      <c r="H18" s="502"/>
      <c r="I18" s="502"/>
      <c r="J18" s="502"/>
      <c r="K18" s="313"/>
    </row>
    <row r="19" spans="1:11">
      <c r="A19" s="287"/>
      <c r="B19" s="315"/>
      <c r="C19" s="315"/>
      <c r="D19" s="315"/>
      <c r="E19" s="315"/>
      <c r="F19" s="315"/>
      <c r="G19" s="315"/>
      <c r="H19" s="315"/>
      <c r="I19" s="315"/>
      <c r="J19" s="315"/>
      <c r="K19" s="315"/>
    </row>
    <row r="20" spans="1:11" ht="15.75">
      <c r="A20" s="287"/>
      <c r="B20" s="307" t="s">
        <v>1</v>
      </c>
      <c r="C20" s="307"/>
      <c r="D20" s="307"/>
      <c r="E20" s="303"/>
      <c r="F20" s="303"/>
      <c r="G20" s="303"/>
      <c r="H20" s="303"/>
      <c r="I20" s="303"/>
      <c r="J20" s="303"/>
      <c r="K20" s="303"/>
    </row>
    <row r="21" spans="1:11">
      <c r="A21" s="287"/>
      <c r="B21" s="517" t="s">
        <v>375</v>
      </c>
      <c r="C21" s="494"/>
      <c r="D21" s="494"/>
      <c r="E21" s="494"/>
      <c r="F21" s="494"/>
      <c r="G21" s="494"/>
      <c r="H21" s="494"/>
      <c r="I21" s="494"/>
      <c r="J21" s="494"/>
      <c r="K21" s="495"/>
    </row>
    <row r="22" spans="1:11">
      <c r="A22" s="287"/>
      <c r="B22" s="496"/>
      <c r="C22" s="497"/>
      <c r="D22" s="497"/>
      <c r="E22" s="497"/>
      <c r="F22" s="497"/>
      <c r="G22" s="497"/>
      <c r="H22" s="497"/>
      <c r="I22" s="497"/>
      <c r="J22" s="497"/>
      <c r="K22" s="498"/>
    </row>
    <row r="23" spans="1:11">
      <c r="A23" s="287"/>
      <c r="B23" s="496"/>
      <c r="C23" s="497"/>
      <c r="D23" s="497"/>
      <c r="E23" s="497"/>
      <c r="F23" s="497"/>
      <c r="G23" s="497"/>
      <c r="H23" s="497"/>
      <c r="I23" s="497"/>
      <c r="J23" s="497"/>
      <c r="K23" s="498"/>
    </row>
    <row r="24" spans="1:11">
      <c r="A24" s="287"/>
      <c r="B24" s="496"/>
      <c r="C24" s="497"/>
      <c r="D24" s="497"/>
      <c r="E24" s="497"/>
      <c r="F24" s="497"/>
      <c r="G24" s="497"/>
      <c r="H24" s="497"/>
      <c r="I24" s="497"/>
      <c r="J24" s="497"/>
      <c r="K24" s="498"/>
    </row>
    <row r="25" spans="1:11">
      <c r="A25" s="287"/>
      <c r="B25" s="496"/>
      <c r="C25" s="497"/>
      <c r="D25" s="497"/>
      <c r="E25" s="497"/>
      <c r="F25" s="497"/>
      <c r="G25" s="497"/>
      <c r="H25" s="497"/>
      <c r="I25" s="497"/>
      <c r="J25" s="497"/>
      <c r="K25" s="498"/>
    </row>
    <row r="26" spans="1:11">
      <c r="A26" s="287"/>
      <c r="B26" s="496"/>
      <c r="C26" s="497"/>
      <c r="D26" s="497"/>
      <c r="E26" s="497"/>
      <c r="F26" s="497"/>
      <c r="G26" s="497"/>
      <c r="H26" s="497"/>
      <c r="I26" s="497"/>
      <c r="J26" s="497"/>
      <c r="K26" s="498"/>
    </row>
    <row r="27" spans="1:11">
      <c r="A27" s="287"/>
      <c r="B27" s="496"/>
      <c r="C27" s="497"/>
      <c r="D27" s="497"/>
      <c r="E27" s="497"/>
      <c r="F27" s="497"/>
      <c r="G27" s="497"/>
      <c r="H27" s="497"/>
      <c r="I27" s="497"/>
      <c r="J27" s="497"/>
      <c r="K27" s="498"/>
    </row>
    <row r="28" spans="1:11">
      <c r="A28" s="287"/>
      <c r="B28" s="496"/>
      <c r="C28" s="497"/>
      <c r="D28" s="497"/>
      <c r="E28" s="497"/>
      <c r="F28" s="497"/>
      <c r="G28" s="497"/>
      <c r="H28" s="497"/>
      <c r="I28" s="497"/>
      <c r="J28" s="497"/>
      <c r="K28" s="498"/>
    </row>
    <row r="29" spans="1:11">
      <c r="A29" s="287"/>
      <c r="B29" s="499"/>
      <c r="C29" s="500"/>
      <c r="D29" s="500"/>
      <c r="E29" s="500"/>
      <c r="F29" s="500"/>
      <c r="G29" s="500"/>
      <c r="H29" s="500"/>
      <c r="I29" s="500"/>
      <c r="J29" s="500"/>
      <c r="K29" s="501"/>
    </row>
  </sheetData>
  <mergeCells count="6">
    <mergeCell ref="B21:K29"/>
    <mergeCell ref="C3:C4"/>
    <mergeCell ref="E3:E4"/>
    <mergeCell ref="F3:K3"/>
    <mergeCell ref="B17:J18"/>
    <mergeCell ref="B3:B4"/>
  </mergeCells>
  <hyperlinks>
    <hyperlink ref="A1" location="Indice!A1" display="Indice!A1" xr:uid="{00000000-0004-0000-2F00-000000000000}"/>
    <hyperlink ref="K1" location="'Ficha_tasa de desempleo'!A1" display="ficha técnica" xr:uid="{00000000-0004-0000-2F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7030A0"/>
  </sheetPr>
  <dimension ref="A1:AD46"/>
  <sheetViews>
    <sheetView workbookViewId="0">
      <selection activeCell="C26" sqref="C26"/>
    </sheetView>
  </sheetViews>
  <sheetFormatPr defaultColWidth="11.42578125" defaultRowHeight="15"/>
  <cols>
    <col min="1" max="1" width="4.42578125" style="2" customWidth="1"/>
    <col min="2" max="2" width="38.140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+'Tasa neta de participación'!B1</f>
        <v xml:space="preserve">Tasa neta de participación </v>
      </c>
      <c r="D4" s="2"/>
      <c r="E4" s="2"/>
      <c r="F4" s="2"/>
      <c r="G4" s="2"/>
      <c r="H4" s="2"/>
      <c r="I4" s="2"/>
      <c r="J4" s="2"/>
      <c r="K4" s="2"/>
      <c r="L4" s="2"/>
      <c r="M4" s="2"/>
      <c r="N4" s="2"/>
      <c r="O4" s="2"/>
      <c r="P4" s="2"/>
      <c r="Q4" s="2"/>
      <c r="R4" s="2"/>
      <c r="S4" s="2"/>
      <c r="T4" s="2"/>
      <c r="U4" s="2"/>
      <c r="V4" s="2"/>
      <c r="W4" s="2"/>
      <c r="X4" s="2"/>
      <c r="Y4" s="2"/>
      <c r="Z4" s="2"/>
      <c r="AA4" s="2"/>
      <c r="AB4" s="2"/>
      <c r="AC4" s="2"/>
      <c r="AD4" s="2"/>
    </row>
    <row r="5" spans="2:30" ht="45" customHeight="1">
      <c r="B5" s="336" t="s">
        <v>4</v>
      </c>
      <c r="C5" s="340" t="s">
        <v>376</v>
      </c>
      <c r="D5" s="2"/>
      <c r="E5" s="2"/>
      <c r="F5" s="2"/>
      <c r="G5" s="2"/>
      <c r="H5" s="2"/>
      <c r="I5" s="2"/>
      <c r="J5" s="2"/>
      <c r="K5" s="2"/>
      <c r="L5" s="2"/>
      <c r="M5" s="2"/>
      <c r="N5" s="2"/>
      <c r="O5" s="2"/>
      <c r="P5" s="2"/>
      <c r="Q5" s="2"/>
      <c r="R5" s="2"/>
      <c r="S5" s="2"/>
      <c r="T5" s="2"/>
      <c r="U5" s="2"/>
      <c r="V5" s="2"/>
      <c r="W5" s="2"/>
      <c r="X5" s="2"/>
      <c r="Y5" s="2"/>
      <c r="Z5" s="2"/>
      <c r="AA5" s="2"/>
      <c r="AB5" s="2"/>
      <c r="AC5" s="2"/>
      <c r="AD5" s="2"/>
    </row>
    <row r="6" spans="2:30" ht="55.5" customHeight="1">
      <c r="B6" s="336" t="s">
        <v>5</v>
      </c>
      <c r="C6" s="340"/>
      <c r="D6" s="2"/>
      <c r="E6" s="2"/>
      <c r="F6" s="2"/>
      <c r="G6" s="2"/>
      <c r="H6" s="2"/>
      <c r="I6" s="2"/>
      <c r="J6" s="2"/>
      <c r="K6" s="2"/>
      <c r="L6" s="2"/>
      <c r="M6" s="2"/>
      <c r="N6" s="2"/>
      <c r="O6" s="2"/>
      <c r="P6" s="2"/>
      <c r="Q6" s="2"/>
      <c r="R6" s="2"/>
      <c r="S6" s="2"/>
      <c r="T6" s="2"/>
      <c r="U6" s="2"/>
      <c r="V6" s="2"/>
      <c r="W6" s="2"/>
      <c r="X6" s="2"/>
      <c r="Y6" s="2"/>
      <c r="Z6" s="2"/>
      <c r="AA6" s="2"/>
      <c r="AB6" s="2"/>
      <c r="AC6" s="2"/>
      <c r="AD6" s="2"/>
    </row>
    <row r="7" spans="2:30">
      <c r="B7" s="336" t="s">
        <v>6</v>
      </c>
      <c r="C7" s="333"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336" t="s">
        <v>7</v>
      </c>
      <c r="C8" s="333" t="s">
        <v>377</v>
      </c>
      <c r="D8" s="2"/>
      <c r="E8" s="2"/>
      <c r="F8" s="2"/>
      <c r="G8" s="2"/>
      <c r="H8" s="2"/>
      <c r="I8" s="2"/>
      <c r="J8" s="2"/>
      <c r="K8" s="2"/>
      <c r="L8" s="2"/>
      <c r="M8" s="2"/>
      <c r="N8" s="2"/>
      <c r="O8" s="2"/>
      <c r="P8" s="2"/>
      <c r="Q8" s="2"/>
      <c r="R8" s="2"/>
      <c r="S8" s="2"/>
      <c r="T8" s="2"/>
      <c r="U8" s="2"/>
      <c r="V8" s="2"/>
      <c r="W8" s="2"/>
      <c r="X8" s="2"/>
      <c r="Y8" s="2"/>
      <c r="Z8" s="2"/>
      <c r="AA8" s="2"/>
      <c r="AB8" s="2"/>
      <c r="AC8" s="2"/>
      <c r="AD8" s="2"/>
    </row>
    <row r="9" spans="2:30" ht="30">
      <c r="B9" s="336" t="s">
        <v>8</v>
      </c>
      <c r="C9" s="340" t="s">
        <v>360</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337" t="s">
        <v>9</v>
      </c>
      <c r="C10" s="338" t="s">
        <v>378</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330" t="s">
        <v>11</v>
      </c>
      <c r="C12" s="331" t="s">
        <v>362</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32" t="s">
        <v>12</v>
      </c>
      <c r="C13" s="333" t="s">
        <v>363</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332" t="s">
        <v>13</v>
      </c>
      <c r="C14" s="333" t="s">
        <v>364</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332" t="s">
        <v>14</v>
      </c>
      <c r="C15" s="341" t="s">
        <v>365</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334" t="s">
        <v>15</v>
      </c>
      <c r="C16" s="335" t="s">
        <v>366</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330" t="s">
        <v>11</v>
      </c>
      <c r="C17" s="331" t="s">
        <v>367</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c r="B18" s="332" t="s">
        <v>12</v>
      </c>
      <c r="C18" s="333" t="s">
        <v>368</v>
      </c>
    </row>
    <row r="19" spans="2:30" s="2" customFormat="1">
      <c r="B19" s="332" t="s">
        <v>13</v>
      </c>
      <c r="C19" s="333" t="s">
        <v>364</v>
      </c>
    </row>
    <row r="20" spans="2:30" s="2" customFormat="1">
      <c r="B20" s="332" t="s">
        <v>14</v>
      </c>
      <c r="C20" s="341" t="s">
        <v>369</v>
      </c>
    </row>
    <row r="21" spans="2:30" s="2" customFormat="1">
      <c r="B21" s="334" t="s">
        <v>15</v>
      </c>
      <c r="C21" s="335" t="s">
        <v>370</v>
      </c>
    </row>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1:C11"/>
  </mergeCells>
  <hyperlinks>
    <hyperlink ref="C4" location="'Tasa neta de participación'!A1" display="'Tasa neta de participación'!A1" xr:uid="{00000000-0004-0000-3000-000000000000}"/>
    <hyperlink ref="C16" r:id="rId1" xr:uid="{00000000-0004-0000-3000-000001000000}"/>
    <hyperlink ref="C21" r:id="rId2" xr:uid="{00000000-0004-0000-3000-000002000000}"/>
  </hyperlinks>
  <pageMargins left="0.7" right="0.7" top="0.75" bottom="0.75" header="0.3" footer="0.3"/>
  <pageSetup paperSize="9" orientation="portrait" horizontalDpi="0" verticalDpi="0"/>
  <drawing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AD46"/>
  <sheetViews>
    <sheetView workbookViewId="0">
      <selection activeCell="G11" sqref="G11"/>
    </sheetView>
  </sheetViews>
  <sheetFormatPr defaultColWidth="11.42578125" defaultRowHeight="15"/>
  <cols>
    <col min="1" max="1" width="4.42578125" style="2" customWidth="1"/>
    <col min="2" max="2" width="39.28515625" bestFit="1" customWidth="1"/>
    <col min="3" max="3" width="81"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+'Estructura por sexo y edad'!B1</f>
        <v>Estructura por sexo y edad</v>
      </c>
      <c r="D4" s="2"/>
      <c r="E4" s="2"/>
      <c r="F4" s="2"/>
      <c r="G4" s="2"/>
      <c r="H4" s="2"/>
      <c r="I4" s="2"/>
      <c r="J4" s="2"/>
      <c r="K4" s="2"/>
      <c r="L4" s="2"/>
      <c r="M4" s="2"/>
      <c r="N4" s="2"/>
      <c r="O4" s="2"/>
      <c r="P4" s="2"/>
      <c r="Q4" s="2"/>
      <c r="R4" s="2"/>
      <c r="S4" s="2"/>
      <c r="T4" s="2"/>
      <c r="U4" s="2"/>
      <c r="V4" s="2"/>
      <c r="W4" s="2"/>
      <c r="X4" s="2"/>
      <c r="Y4" s="2"/>
      <c r="Z4" s="2"/>
      <c r="AA4" s="2"/>
      <c r="AB4" s="2"/>
      <c r="AC4" s="2"/>
      <c r="AD4" s="2"/>
    </row>
    <row r="5" spans="2:30" ht="66" customHeight="1">
      <c r="B5" s="11" t="s">
        <v>4</v>
      </c>
      <c r="C5" s="50" t="s">
        <v>140</v>
      </c>
      <c r="D5" s="2"/>
      <c r="E5" s="2"/>
      <c r="F5" s="2"/>
      <c r="G5" s="2"/>
      <c r="H5" s="2"/>
      <c r="I5" s="2"/>
      <c r="J5" s="2"/>
      <c r="K5" s="2"/>
      <c r="L5" s="2"/>
      <c r="M5" s="2"/>
      <c r="N5" s="2"/>
      <c r="O5" s="2"/>
      <c r="P5" s="2"/>
      <c r="Q5" s="2"/>
      <c r="R5" s="2"/>
      <c r="S5" s="2"/>
      <c r="T5" s="2"/>
      <c r="U5" s="2"/>
      <c r="V5" s="2"/>
      <c r="W5" s="2"/>
      <c r="X5" s="2"/>
      <c r="Y5" s="2"/>
      <c r="Z5" s="2"/>
      <c r="AA5" s="2"/>
      <c r="AB5" s="2"/>
      <c r="AC5" s="2"/>
      <c r="AD5" s="2"/>
    </row>
    <row r="6" spans="2:30" ht="109.5"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141</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142</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143</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ht="60">
      <c r="B11" s="14" t="s">
        <v>9</v>
      </c>
      <c r="C11" s="15" t="s">
        <v>144</v>
      </c>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Estructura por sexo y edad'!A1" display="'Estructura por sexo y edad'!A1" xr:uid="{00000000-0004-0000-0400-000000000000}"/>
    <hyperlink ref="C17" r:id="rId1" xr:uid="{00000000-0004-0000-04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7030A0"/>
  </sheetPr>
  <dimension ref="A1:K29"/>
  <sheetViews>
    <sheetView workbookViewId="0">
      <selection activeCell="B17" sqref="B17:J18"/>
    </sheetView>
  </sheetViews>
  <sheetFormatPr defaultColWidth="11.42578125" defaultRowHeight="15"/>
  <cols>
    <col min="1" max="1" width="5" style="2" customWidth="1"/>
    <col min="2" max="2" width="12.28515625" style="2" customWidth="1"/>
    <col min="3" max="3" width="17" style="2" customWidth="1"/>
    <col min="4" max="4" width="15.7109375" style="2" customWidth="1"/>
    <col min="5" max="5" width="6" style="2" customWidth="1"/>
    <col min="6" max="6" width="11.28515625" style="2" customWidth="1"/>
    <col min="7" max="7" width="11.42578125" style="2" customWidth="1"/>
    <col min="8" max="8" width="15.28515625" style="2" customWidth="1"/>
    <col min="9" max="9" width="10" style="2" customWidth="1"/>
    <col min="10" max="11" width="13.42578125" style="2" customWidth="1"/>
    <col min="12" max="12" width="11" style="2" customWidth="1"/>
    <col min="13" max="16384" width="11.42578125" style="2"/>
  </cols>
  <sheetData>
    <row r="1" spans="1:11" s="18" customFormat="1" ht="18.75">
      <c r="A1" s="352" t="s">
        <v>217</v>
      </c>
      <c r="B1" s="347" t="str">
        <f>+Indice!B29</f>
        <v>Tasa de ocupación</v>
      </c>
      <c r="C1" s="347"/>
      <c r="D1" s="347"/>
      <c r="E1" s="347"/>
      <c r="F1" s="347"/>
      <c r="G1" s="347"/>
      <c r="H1" s="347"/>
      <c r="I1" s="347"/>
      <c r="J1" s="347"/>
      <c r="K1" s="358" t="s">
        <v>19</v>
      </c>
    </row>
    <row r="2" spans="1:11" s="18" customFormat="1" ht="18.75">
      <c r="A2" s="352"/>
      <c r="B2" s="347"/>
      <c r="C2" s="347"/>
      <c r="D2" s="347"/>
      <c r="E2" s="347"/>
      <c r="F2" s="347"/>
      <c r="G2" s="347"/>
      <c r="H2" s="351"/>
      <c r="I2" s="347"/>
      <c r="J2" s="347"/>
      <c r="K2" s="347"/>
    </row>
    <row r="3" spans="1:11" s="18" customFormat="1" ht="18.75">
      <c r="A3" s="346"/>
      <c r="B3" s="589" t="s">
        <v>0</v>
      </c>
      <c r="C3" s="587" t="s">
        <v>32</v>
      </c>
      <c r="D3" s="347"/>
      <c r="E3" s="489" t="s">
        <v>0</v>
      </c>
      <c r="F3" s="583" t="s">
        <v>175</v>
      </c>
      <c r="G3" s="583"/>
      <c r="H3" s="583"/>
      <c r="I3" s="583"/>
      <c r="J3" s="583"/>
      <c r="K3" s="584"/>
    </row>
    <row r="4" spans="1:11" ht="15" customHeight="1">
      <c r="A4" s="345"/>
      <c r="B4" s="590"/>
      <c r="C4" s="591"/>
      <c r="D4" s="350"/>
      <c r="E4" s="490"/>
      <c r="F4" s="353" t="s">
        <v>23</v>
      </c>
      <c r="G4" s="356" t="s">
        <v>24</v>
      </c>
      <c r="H4" s="356" t="s">
        <v>25</v>
      </c>
      <c r="I4" s="356" t="s">
        <v>26</v>
      </c>
      <c r="J4" s="356" t="s">
        <v>28</v>
      </c>
      <c r="K4" s="359" t="s">
        <v>27</v>
      </c>
    </row>
    <row r="5" spans="1:11">
      <c r="A5" s="345"/>
      <c r="B5" s="362">
        <v>2010</v>
      </c>
      <c r="C5" s="360">
        <v>55.296939265636716</v>
      </c>
      <c r="D5" s="369"/>
      <c r="E5" s="362">
        <v>2010</v>
      </c>
      <c r="F5" s="366">
        <v>58.541282676150274</v>
      </c>
      <c r="G5" s="366">
        <v>45.323381747068638</v>
      </c>
      <c r="H5" s="366">
        <v>54.575753407324399</v>
      </c>
      <c r="I5" s="366">
        <v>50.321644224244949</v>
      </c>
      <c r="J5" s="366">
        <v>45.496507749337866</v>
      </c>
      <c r="K5" s="360">
        <v>53.458420522780671</v>
      </c>
    </row>
    <row r="6" spans="1:11">
      <c r="A6" s="345"/>
      <c r="B6" s="363">
        <v>2011</v>
      </c>
      <c r="C6" s="361">
        <v>52.913772624898471</v>
      </c>
      <c r="D6" s="369"/>
      <c r="E6" s="363">
        <v>2011</v>
      </c>
      <c r="F6" s="367">
        <v>54.810814796087989</v>
      </c>
      <c r="G6" s="367">
        <v>46.984836302503439</v>
      </c>
      <c r="H6" s="367">
        <v>53.175120932038141</v>
      </c>
      <c r="I6" s="367">
        <v>51.16040583005325</v>
      </c>
      <c r="J6" s="367">
        <v>45.594339702972093</v>
      </c>
      <c r="K6" s="361">
        <v>52.118854052982648</v>
      </c>
    </row>
    <row r="7" spans="1:11">
      <c r="A7" s="345"/>
      <c r="B7" s="363">
        <v>2012</v>
      </c>
      <c r="C7" s="361">
        <v>56.403624138380643</v>
      </c>
      <c r="D7" s="369"/>
      <c r="E7" s="363">
        <v>2012</v>
      </c>
      <c r="F7" s="367">
        <v>59.198265651883354</v>
      </c>
      <c r="G7" s="367">
        <v>47.751568149792504</v>
      </c>
      <c r="H7" s="367">
        <v>52.288776765935999</v>
      </c>
      <c r="I7" s="367">
        <v>51.216974858700645</v>
      </c>
      <c r="J7" s="367">
        <v>49.798825129545286</v>
      </c>
      <c r="K7" s="361">
        <v>56.465679967311345</v>
      </c>
    </row>
    <row r="8" spans="1:11">
      <c r="A8" s="345"/>
      <c r="B8" s="363">
        <v>2013</v>
      </c>
      <c r="C8" s="361">
        <v>56.436188665962796</v>
      </c>
      <c r="D8" s="369"/>
      <c r="E8" s="363">
        <v>2013</v>
      </c>
      <c r="F8" s="367">
        <v>58.984763367403389</v>
      </c>
      <c r="G8" s="367">
        <v>47.632880706516474</v>
      </c>
      <c r="H8" s="367">
        <v>51.816700734904295</v>
      </c>
      <c r="I8" s="367">
        <v>50.125701347867363</v>
      </c>
      <c r="J8" s="367">
        <v>52.3515623607652</v>
      </c>
      <c r="K8" s="361">
        <v>57.451190347007504</v>
      </c>
    </row>
    <row r="9" spans="1:11">
      <c r="A9" s="345"/>
      <c r="B9" s="363">
        <v>2014</v>
      </c>
      <c r="C9" s="361">
        <v>56.515936376229213</v>
      </c>
      <c r="D9" s="369"/>
      <c r="E9" s="363">
        <v>2014</v>
      </c>
      <c r="F9" s="367">
        <v>59.79154495203521</v>
      </c>
      <c r="G9" s="367">
        <v>47.774610539334489</v>
      </c>
      <c r="H9" s="367">
        <v>47.950582102873319</v>
      </c>
      <c r="I9" s="367">
        <v>49.338598921334928</v>
      </c>
      <c r="J9" s="367">
        <v>52.089919292811416</v>
      </c>
      <c r="K9" s="361">
        <v>55.506809658812315</v>
      </c>
    </row>
    <row r="10" spans="1:11">
      <c r="A10" s="345"/>
      <c r="B10" s="363">
        <v>2015</v>
      </c>
      <c r="C10" s="361">
        <v>55.359200251329653</v>
      </c>
      <c r="D10" s="369"/>
      <c r="E10" s="363">
        <v>2015</v>
      </c>
      <c r="F10" s="367">
        <v>58.377583800012118</v>
      </c>
      <c r="G10" s="367">
        <v>50.420594647030747</v>
      </c>
      <c r="H10" s="367">
        <v>44.494622976819741</v>
      </c>
      <c r="I10" s="367">
        <v>47.582741305898494</v>
      </c>
      <c r="J10" s="367">
        <v>52.008988655187302</v>
      </c>
      <c r="K10" s="361">
        <v>53.976685145903296</v>
      </c>
    </row>
    <row r="11" spans="1:11">
      <c r="A11" s="345"/>
      <c r="B11" s="363">
        <v>2016</v>
      </c>
      <c r="C11" s="361">
        <v>52.81635059168093</v>
      </c>
      <c r="D11" s="355"/>
      <c r="E11" s="363">
        <v>2016</v>
      </c>
      <c r="F11" s="367">
        <v>54.47571464710667</v>
      </c>
      <c r="G11" s="367">
        <v>49.843013113610361</v>
      </c>
      <c r="H11" s="367">
        <v>42.545388689214604</v>
      </c>
      <c r="I11" s="367">
        <v>46.464705272336545</v>
      </c>
      <c r="J11" s="367">
        <v>53.065796265557985</v>
      </c>
      <c r="K11" s="361">
        <v>55.230172218620503</v>
      </c>
    </row>
    <row r="12" spans="1:11">
      <c r="A12" s="345"/>
      <c r="B12" s="364">
        <v>2017</v>
      </c>
      <c r="C12" s="365">
        <v>53.477066487332998</v>
      </c>
      <c r="D12" s="370"/>
      <c r="E12" s="364">
        <v>2017</v>
      </c>
      <c r="F12" s="368">
        <v>55.126141342825505</v>
      </c>
      <c r="G12" s="368">
        <v>50.060420696981851</v>
      </c>
      <c r="H12" s="368">
        <v>46.295144316555231</v>
      </c>
      <c r="I12" s="368">
        <v>47.100977808676674</v>
      </c>
      <c r="J12" s="368">
        <v>53.853598854811501</v>
      </c>
      <c r="K12" s="365">
        <v>53.972011785269345</v>
      </c>
    </row>
    <row r="13" spans="1:11">
      <c r="A13" s="329"/>
      <c r="B13" s="329"/>
      <c r="C13" s="329"/>
      <c r="D13" s="329"/>
      <c r="E13" s="329"/>
      <c r="F13" s="329"/>
      <c r="G13" s="329"/>
      <c r="H13" s="329"/>
      <c r="I13" s="329"/>
      <c r="J13" s="329"/>
      <c r="K13" s="329"/>
    </row>
    <row r="14" spans="1:11" s="24" customFormat="1" ht="12.75" customHeight="1">
      <c r="A14" s="344"/>
      <c r="B14" s="348" t="s">
        <v>212</v>
      </c>
      <c r="C14" s="344"/>
      <c r="D14" s="345"/>
      <c r="E14" s="345"/>
      <c r="F14" s="345"/>
      <c r="G14" s="345"/>
      <c r="H14" s="345"/>
      <c r="I14" s="345"/>
      <c r="J14" s="345"/>
      <c r="K14" s="345"/>
    </row>
    <row r="15" spans="1:11" s="24" customFormat="1" ht="12.75">
      <c r="A15" s="339"/>
      <c r="B15" s="342"/>
      <c r="C15" s="342"/>
      <c r="D15" s="342"/>
      <c r="E15" s="342"/>
      <c r="F15" s="342"/>
      <c r="G15" s="342"/>
      <c r="H15" s="342"/>
      <c r="I15" s="342"/>
      <c r="J15" s="342"/>
      <c r="K15" s="342"/>
    </row>
    <row r="16" spans="1:11" s="24" customFormat="1" ht="13.5" customHeight="1">
      <c r="A16" s="339"/>
      <c r="B16" s="343"/>
      <c r="C16" s="343"/>
      <c r="D16" s="343"/>
      <c r="E16" s="343"/>
      <c r="F16" s="343"/>
      <c r="G16" s="343"/>
      <c r="H16" s="343"/>
      <c r="I16" s="343"/>
      <c r="J16" s="343"/>
      <c r="K16" s="343"/>
    </row>
    <row r="17" spans="1:11">
      <c r="A17" s="329"/>
      <c r="B17" s="502" t="s">
        <v>427</v>
      </c>
      <c r="C17" s="502"/>
      <c r="D17" s="502"/>
      <c r="E17" s="502"/>
      <c r="F17" s="502"/>
      <c r="G17" s="502"/>
      <c r="H17" s="502"/>
      <c r="I17" s="502"/>
      <c r="J17" s="502"/>
      <c r="K17" s="354"/>
    </row>
    <row r="18" spans="1:11" ht="15" customHeight="1">
      <c r="A18" s="329"/>
      <c r="B18" s="502"/>
      <c r="C18" s="502"/>
      <c r="D18" s="502"/>
      <c r="E18" s="502"/>
      <c r="F18" s="502"/>
      <c r="G18" s="502"/>
      <c r="H18" s="502"/>
      <c r="I18" s="502"/>
      <c r="J18" s="502"/>
      <c r="K18" s="354"/>
    </row>
    <row r="19" spans="1:11">
      <c r="A19" s="329"/>
      <c r="B19" s="357"/>
      <c r="C19" s="357"/>
      <c r="D19" s="357"/>
      <c r="E19" s="357"/>
      <c r="F19" s="357"/>
      <c r="G19" s="357"/>
      <c r="H19" s="357"/>
      <c r="I19" s="357"/>
      <c r="J19" s="357"/>
      <c r="K19" s="357"/>
    </row>
    <row r="20" spans="1:11" ht="15.75">
      <c r="A20" s="329"/>
      <c r="B20" s="349" t="s">
        <v>1</v>
      </c>
      <c r="C20" s="349"/>
      <c r="D20" s="349"/>
      <c r="E20" s="345"/>
      <c r="F20" s="345"/>
      <c r="G20" s="345"/>
      <c r="H20" s="345"/>
      <c r="I20" s="345"/>
      <c r="J20" s="345"/>
      <c r="K20" s="345"/>
    </row>
    <row r="21" spans="1:11">
      <c r="A21" s="329"/>
      <c r="B21" s="517" t="s">
        <v>380</v>
      </c>
      <c r="C21" s="494"/>
      <c r="D21" s="494"/>
      <c r="E21" s="494"/>
      <c r="F21" s="494"/>
      <c r="G21" s="494"/>
      <c r="H21" s="494"/>
      <c r="I21" s="494"/>
      <c r="J21" s="494"/>
      <c r="K21" s="495"/>
    </row>
    <row r="22" spans="1:11">
      <c r="A22" s="329"/>
      <c r="B22" s="496"/>
      <c r="C22" s="497"/>
      <c r="D22" s="497"/>
      <c r="E22" s="497"/>
      <c r="F22" s="497"/>
      <c r="G22" s="497"/>
      <c r="H22" s="497"/>
      <c r="I22" s="497"/>
      <c r="J22" s="497"/>
      <c r="K22" s="498"/>
    </row>
    <row r="23" spans="1:11">
      <c r="A23" s="329"/>
      <c r="B23" s="496"/>
      <c r="C23" s="497"/>
      <c r="D23" s="497"/>
      <c r="E23" s="497"/>
      <c r="F23" s="497"/>
      <c r="G23" s="497"/>
      <c r="H23" s="497"/>
      <c r="I23" s="497"/>
      <c r="J23" s="497"/>
      <c r="K23" s="498"/>
    </row>
    <row r="24" spans="1:11">
      <c r="A24" s="329"/>
      <c r="B24" s="496"/>
      <c r="C24" s="497"/>
      <c r="D24" s="497"/>
      <c r="E24" s="497"/>
      <c r="F24" s="497"/>
      <c r="G24" s="497"/>
      <c r="H24" s="497"/>
      <c r="I24" s="497"/>
      <c r="J24" s="497"/>
      <c r="K24" s="498"/>
    </row>
    <row r="25" spans="1:11">
      <c r="A25" s="329"/>
      <c r="B25" s="496"/>
      <c r="C25" s="497"/>
      <c r="D25" s="497"/>
      <c r="E25" s="497"/>
      <c r="F25" s="497"/>
      <c r="G25" s="497"/>
      <c r="H25" s="497"/>
      <c r="I25" s="497"/>
      <c r="J25" s="497"/>
      <c r="K25" s="498"/>
    </row>
    <row r="26" spans="1:11">
      <c r="A26" s="329"/>
      <c r="B26" s="496"/>
      <c r="C26" s="497"/>
      <c r="D26" s="497"/>
      <c r="E26" s="497"/>
      <c r="F26" s="497"/>
      <c r="G26" s="497"/>
      <c r="H26" s="497"/>
      <c r="I26" s="497"/>
      <c r="J26" s="497"/>
      <c r="K26" s="498"/>
    </row>
    <row r="27" spans="1:11">
      <c r="A27" s="329"/>
      <c r="B27" s="496"/>
      <c r="C27" s="497"/>
      <c r="D27" s="497"/>
      <c r="E27" s="497"/>
      <c r="F27" s="497"/>
      <c r="G27" s="497"/>
      <c r="H27" s="497"/>
      <c r="I27" s="497"/>
      <c r="J27" s="497"/>
      <c r="K27" s="498"/>
    </row>
    <row r="28" spans="1:11">
      <c r="A28" s="329"/>
      <c r="B28" s="496"/>
      <c r="C28" s="497"/>
      <c r="D28" s="497"/>
      <c r="E28" s="497"/>
      <c r="F28" s="497"/>
      <c r="G28" s="497"/>
      <c r="H28" s="497"/>
      <c r="I28" s="497"/>
      <c r="J28" s="497"/>
      <c r="K28" s="498"/>
    </row>
    <row r="29" spans="1:11">
      <c r="A29" s="329"/>
      <c r="B29" s="499"/>
      <c r="C29" s="500"/>
      <c r="D29" s="500"/>
      <c r="E29" s="500"/>
      <c r="F29" s="500"/>
      <c r="G29" s="500"/>
      <c r="H29" s="500"/>
      <c r="I29" s="500"/>
      <c r="J29" s="500"/>
      <c r="K29" s="501"/>
    </row>
  </sheetData>
  <mergeCells count="6">
    <mergeCell ref="B21:K29"/>
    <mergeCell ref="B17:J18"/>
    <mergeCell ref="C3:C4"/>
    <mergeCell ref="E3:E4"/>
    <mergeCell ref="F3:K3"/>
    <mergeCell ref="B3:B4"/>
  </mergeCells>
  <hyperlinks>
    <hyperlink ref="A1" location="Indice!A1" display="Indice!A1" xr:uid="{00000000-0004-0000-3100-000000000000}"/>
    <hyperlink ref="K1" location="'Ficha_tasa de ocupación'!A1" display="ficha técnica" xr:uid="{00000000-0004-0000-31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7030A0"/>
  </sheetPr>
  <dimension ref="A1:AD46"/>
  <sheetViews>
    <sheetView workbookViewId="0">
      <selection activeCell="C4" sqref="C4"/>
    </sheetView>
  </sheetViews>
  <sheetFormatPr defaultColWidth="11.42578125" defaultRowHeight="15"/>
  <cols>
    <col min="1" max="1" width="4.42578125" style="2" customWidth="1"/>
    <col min="2" max="2" width="38.855468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400" t="str">
        <f>+'Tasa de ocupación'!B1</f>
        <v>Tasa de ocupación</v>
      </c>
      <c r="D4" s="2"/>
      <c r="E4" s="2"/>
      <c r="F4" s="2"/>
      <c r="G4" s="2"/>
      <c r="H4" s="2"/>
      <c r="I4" s="2"/>
      <c r="J4" s="2"/>
      <c r="K4" s="2"/>
      <c r="L4" s="2"/>
      <c r="M4" s="2"/>
      <c r="N4" s="2"/>
      <c r="O4" s="2"/>
      <c r="P4" s="2"/>
      <c r="Q4" s="2"/>
      <c r="R4" s="2"/>
      <c r="S4" s="2"/>
      <c r="T4" s="2"/>
      <c r="U4" s="2"/>
      <c r="V4" s="2"/>
      <c r="W4" s="2"/>
      <c r="X4" s="2"/>
      <c r="Y4" s="2"/>
      <c r="Z4" s="2"/>
      <c r="AA4" s="2"/>
      <c r="AB4" s="2"/>
      <c r="AC4" s="2"/>
      <c r="AD4" s="2"/>
    </row>
    <row r="5" spans="2:30" ht="55.5" customHeight="1">
      <c r="B5" s="381" t="s">
        <v>4</v>
      </c>
      <c r="C5" s="399" t="s">
        <v>381</v>
      </c>
      <c r="D5" s="2"/>
      <c r="E5" s="2"/>
      <c r="F5" s="2"/>
      <c r="G5" s="2"/>
      <c r="H5" s="2"/>
      <c r="I5" s="2"/>
      <c r="J5" s="2"/>
      <c r="K5" s="2"/>
      <c r="L5" s="2"/>
      <c r="M5" s="2"/>
      <c r="N5" s="2"/>
      <c r="O5" s="2"/>
      <c r="P5" s="2"/>
      <c r="Q5" s="2"/>
      <c r="R5" s="2"/>
      <c r="S5" s="2"/>
      <c r="T5" s="2"/>
      <c r="U5" s="2"/>
      <c r="V5" s="2"/>
      <c r="W5" s="2"/>
      <c r="X5" s="2"/>
      <c r="Y5" s="2"/>
      <c r="Z5" s="2"/>
      <c r="AA5" s="2"/>
      <c r="AB5" s="2"/>
      <c r="AC5" s="2"/>
      <c r="AD5" s="2"/>
    </row>
    <row r="6" spans="2:30" ht="49.5" customHeight="1">
      <c r="B6" s="381" t="s">
        <v>5</v>
      </c>
      <c r="C6" s="399"/>
      <c r="D6" s="2"/>
      <c r="E6" s="2"/>
      <c r="F6" s="2"/>
      <c r="G6" s="2"/>
      <c r="H6" s="2"/>
      <c r="I6" s="2"/>
      <c r="J6" s="2"/>
      <c r="K6" s="2"/>
      <c r="L6" s="2"/>
      <c r="M6" s="2"/>
      <c r="N6" s="2"/>
      <c r="O6" s="2"/>
      <c r="P6" s="2"/>
      <c r="Q6" s="2"/>
      <c r="R6" s="2"/>
      <c r="S6" s="2"/>
      <c r="T6" s="2"/>
      <c r="U6" s="2"/>
      <c r="V6" s="2"/>
      <c r="W6" s="2"/>
      <c r="X6" s="2"/>
      <c r="Y6" s="2"/>
      <c r="Z6" s="2"/>
      <c r="AA6" s="2"/>
      <c r="AB6" s="2"/>
      <c r="AC6" s="2"/>
      <c r="AD6" s="2"/>
    </row>
    <row r="7" spans="2:30">
      <c r="B7" s="381" t="s">
        <v>6</v>
      </c>
      <c r="C7" s="37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381" t="s">
        <v>7</v>
      </c>
      <c r="C8" s="376" t="s">
        <v>382</v>
      </c>
      <c r="D8" s="2"/>
      <c r="E8" s="2"/>
      <c r="F8" s="2"/>
      <c r="G8" s="2"/>
      <c r="H8" s="2"/>
      <c r="I8" s="2"/>
      <c r="J8" s="2"/>
      <c r="K8" s="2"/>
      <c r="L8" s="2"/>
      <c r="M8" s="2"/>
      <c r="N8" s="2"/>
      <c r="O8" s="2"/>
      <c r="P8" s="2"/>
      <c r="Q8" s="2"/>
      <c r="R8" s="2"/>
      <c r="S8" s="2"/>
      <c r="T8" s="2"/>
      <c r="U8" s="2"/>
      <c r="V8" s="2"/>
      <c r="W8" s="2"/>
      <c r="X8" s="2"/>
      <c r="Y8" s="2"/>
      <c r="Z8" s="2"/>
      <c r="AA8" s="2"/>
      <c r="AB8" s="2"/>
      <c r="AC8" s="2"/>
      <c r="AD8" s="2"/>
    </row>
    <row r="9" spans="2:30" ht="30">
      <c r="B9" s="381" t="s">
        <v>8</v>
      </c>
      <c r="C9" s="399" t="s">
        <v>360</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383" t="s">
        <v>9</v>
      </c>
      <c r="C10" s="384" t="s">
        <v>383</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373" t="s">
        <v>11</v>
      </c>
      <c r="C12" s="374" t="s">
        <v>362</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75" t="s">
        <v>12</v>
      </c>
      <c r="C13" s="376" t="s">
        <v>363</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375" t="s">
        <v>13</v>
      </c>
      <c r="C14" s="376" t="s">
        <v>364</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375" t="s">
        <v>14</v>
      </c>
      <c r="C15" s="404" t="s">
        <v>365</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377" t="s">
        <v>15</v>
      </c>
      <c r="C16" s="378" t="s">
        <v>366</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373" t="s">
        <v>11</v>
      </c>
      <c r="C17" s="374" t="s">
        <v>367</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c r="B18" s="375" t="s">
        <v>12</v>
      </c>
      <c r="C18" s="376" t="s">
        <v>368</v>
      </c>
    </row>
    <row r="19" spans="2:30" s="2" customFormat="1">
      <c r="B19" s="375" t="s">
        <v>13</v>
      </c>
      <c r="C19" s="376" t="s">
        <v>364</v>
      </c>
    </row>
    <row r="20" spans="2:30" s="2" customFormat="1">
      <c r="B20" s="375" t="s">
        <v>14</v>
      </c>
      <c r="C20" s="404" t="s">
        <v>369</v>
      </c>
    </row>
    <row r="21" spans="2:30" s="2" customFormat="1">
      <c r="B21" s="377" t="s">
        <v>15</v>
      </c>
      <c r="C21" s="378" t="s">
        <v>370</v>
      </c>
    </row>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1:C11"/>
  </mergeCells>
  <hyperlinks>
    <hyperlink ref="C4" location="'Tasa de ocupación'!A1" display="'Tasa de ocupación'!A1" xr:uid="{00000000-0004-0000-3200-000000000000}"/>
    <hyperlink ref="C16" r:id="rId1" xr:uid="{00000000-0004-0000-3200-000001000000}"/>
    <hyperlink ref="C21" r:id="rId2" xr:uid="{00000000-0004-0000-3200-000002000000}"/>
  </hyperlinks>
  <pageMargins left="0.7" right="0.7" top="0.75" bottom="0.75" header="0.3" footer="0.3"/>
  <pageSetup paperSize="9" orientation="portrait" horizontalDpi="0" verticalDpi="0"/>
  <drawing r:id="rId3"/>
  <extLst>
    <ext xmlns:mx="http://schemas.microsoft.com/office/mac/excel/2008/main" uri="{64002731-A6B0-56B0-2670-7721B7C09600}">
      <mx:PLV Mode="0" OnePage="0" WScale="0"/>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7030A0"/>
  </sheetPr>
  <dimension ref="A1:M29"/>
  <sheetViews>
    <sheetView workbookViewId="0">
      <selection activeCell="B17" sqref="B17:J18"/>
    </sheetView>
  </sheetViews>
  <sheetFormatPr defaultColWidth="11.42578125" defaultRowHeight="15"/>
  <cols>
    <col min="1" max="1" width="5" style="372" customWidth="1"/>
    <col min="2" max="2" width="5.42578125" style="372" customWidth="1"/>
    <col min="3" max="3" width="10.7109375" style="372" bestFit="1" customWidth="1"/>
    <col min="4" max="5" width="8.85546875" style="372" bestFit="1" customWidth="1"/>
    <col min="6" max="6" width="11.140625" style="372" customWidth="1"/>
    <col min="7" max="7" width="5" style="372" bestFit="1" customWidth="1"/>
    <col min="8" max="8" width="7.42578125" style="372" bestFit="1" customWidth="1"/>
    <col min="9" max="9" width="7.7109375" style="372" bestFit="1" customWidth="1"/>
    <col min="10" max="10" width="13.85546875" style="372" customWidth="1"/>
    <col min="11" max="11" width="6" style="372" customWidth="1"/>
    <col min="12" max="12" width="7.140625" style="372" bestFit="1" customWidth="1"/>
    <col min="13" max="13" width="8.42578125" style="372" bestFit="1" customWidth="1"/>
    <col min="14" max="14" width="10.7109375" style="372" bestFit="1" customWidth="1"/>
    <col min="15" max="16" width="8.85546875" style="372" bestFit="1" customWidth="1"/>
    <col min="17" max="17" width="11.42578125" style="372"/>
    <col min="18" max="18" width="5" style="372" bestFit="1" customWidth="1"/>
    <col min="19" max="19" width="7.28515625" style="372" customWidth="1"/>
    <col min="20" max="20" width="8.42578125" style="372" bestFit="1" customWidth="1"/>
    <col min="21" max="16384" width="11.42578125" style="372"/>
  </cols>
  <sheetData>
    <row r="1" spans="1:13" s="387" customFormat="1" ht="18.75">
      <c r="A1" s="402" t="s">
        <v>384</v>
      </c>
      <c r="B1" s="387" t="str">
        <f>+Indice!B30</f>
        <v xml:space="preserve">Porcentaje de población ocupada por sector </v>
      </c>
      <c r="K1" s="401" t="s">
        <v>19</v>
      </c>
    </row>
    <row r="2" spans="1:13" s="387" customFormat="1" ht="18.75">
      <c r="A2" s="402"/>
      <c r="H2" s="401"/>
    </row>
    <row r="3" spans="1:13" s="387" customFormat="1" ht="31.5" customHeight="1">
      <c r="A3" s="386"/>
      <c r="B3" s="489" t="s">
        <v>0</v>
      </c>
      <c r="C3" s="583" t="s">
        <v>387</v>
      </c>
      <c r="D3" s="583"/>
      <c r="E3" s="584"/>
      <c r="G3" s="489" t="s">
        <v>0</v>
      </c>
      <c r="H3" s="544" t="s">
        <v>388</v>
      </c>
      <c r="I3" s="545"/>
      <c r="K3" s="489" t="s">
        <v>0</v>
      </c>
      <c r="L3" s="544" t="s">
        <v>389</v>
      </c>
      <c r="M3" s="545"/>
    </row>
    <row r="4" spans="1:13" ht="30">
      <c r="B4" s="536"/>
      <c r="C4" s="415" t="s">
        <v>214</v>
      </c>
      <c r="D4" s="412" t="s">
        <v>215</v>
      </c>
      <c r="E4" s="416" t="s">
        <v>216</v>
      </c>
      <c r="G4" s="536"/>
      <c r="H4" s="415" t="s">
        <v>390</v>
      </c>
      <c r="I4" s="416" t="s">
        <v>391</v>
      </c>
      <c r="K4" s="536"/>
      <c r="L4" s="415" t="s">
        <v>220</v>
      </c>
      <c r="M4" s="416" t="s">
        <v>221</v>
      </c>
    </row>
    <row r="5" spans="1:13">
      <c r="B5" s="417">
        <v>2010</v>
      </c>
      <c r="C5" s="421">
        <v>10.813196636293085</v>
      </c>
      <c r="D5" s="421">
        <v>18.924752929336037</v>
      </c>
      <c r="E5" s="413">
        <v>69.849867878637312</v>
      </c>
      <c r="F5" s="424"/>
      <c r="G5" s="417">
        <v>2010</v>
      </c>
      <c r="H5" s="421">
        <v>16.396903402244522</v>
      </c>
      <c r="I5" s="413">
        <v>83.603096597755481</v>
      </c>
      <c r="J5" s="424"/>
      <c r="K5" s="417">
        <v>2010</v>
      </c>
      <c r="L5" s="421">
        <v>60.108345887251481</v>
      </c>
      <c r="M5" s="413">
        <v>39.891654112748512</v>
      </c>
    </row>
    <row r="6" spans="1:13">
      <c r="B6" s="418">
        <v>2011</v>
      </c>
      <c r="C6" s="422">
        <v>10.84824190607565</v>
      </c>
      <c r="D6" s="422">
        <v>19.146841303768856</v>
      </c>
      <c r="E6" s="414">
        <v>69.481483504851909</v>
      </c>
      <c r="F6" s="424"/>
      <c r="G6" s="418">
        <v>2011</v>
      </c>
      <c r="H6" s="422">
        <v>16.617658105533437</v>
      </c>
      <c r="I6" s="414">
        <v>83.382341894466563</v>
      </c>
      <c r="J6" s="424"/>
      <c r="K6" s="418">
        <v>2011</v>
      </c>
      <c r="L6" s="422">
        <v>63.527687674563126</v>
      </c>
      <c r="M6" s="414">
        <v>36.472312325436882</v>
      </c>
    </row>
    <row r="7" spans="1:13">
      <c r="B7" s="418">
        <v>2012</v>
      </c>
      <c r="C7" s="422">
        <v>10.247902594242946</v>
      </c>
      <c r="D7" s="422">
        <v>18.118533734786947</v>
      </c>
      <c r="E7" s="414">
        <v>71.331229024528298</v>
      </c>
      <c r="F7" s="424"/>
      <c r="G7" s="418">
        <v>2012</v>
      </c>
      <c r="H7" s="422">
        <v>15.551756330241648</v>
      </c>
      <c r="I7" s="414">
        <v>84.448243669758355</v>
      </c>
      <c r="J7" s="424"/>
      <c r="K7" s="418">
        <v>2012</v>
      </c>
      <c r="L7" s="422">
        <v>60.747492622328195</v>
      </c>
      <c r="M7" s="414">
        <v>39.252507377671805</v>
      </c>
    </row>
    <row r="8" spans="1:13">
      <c r="B8" s="418">
        <v>2013</v>
      </c>
      <c r="C8" s="422">
        <v>9.8748412842372559</v>
      </c>
      <c r="D8" s="422">
        <v>16.449752039397296</v>
      </c>
      <c r="E8" s="414">
        <v>73.447398912403699</v>
      </c>
      <c r="F8" s="424"/>
      <c r="G8" s="418">
        <v>2013</v>
      </c>
      <c r="H8" s="422">
        <v>15.266784384713436</v>
      </c>
      <c r="I8" s="414">
        <v>84.733215615286568</v>
      </c>
      <c r="J8" s="424"/>
      <c r="K8" s="418">
        <v>2013</v>
      </c>
      <c r="L8" s="422">
        <v>56.701130660862212</v>
      </c>
      <c r="M8" s="414">
        <v>43.298869339137795</v>
      </c>
    </row>
    <row r="9" spans="1:13">
      <c r="B9" s="418">
        <v>2014</v>
      </c>
      <c r="C9" s="422">
        <v>11.136486993471003</v>
      </c>
      <c r="D9" s="422">
        <v>17.637377927931311</v>
      </c>
      <c r="E9" s="414">
        <v>71.014064339588316</v>
      </c>
      <c r="F9" s="424"/>
      <c r="G9" s="418">
        <v>2014</v>
      </c>
      <c r="H9" s="422">
        <v>14.326497386293536</v>
      </c>
      <c r="I9" s="414">
        <v>85.673502613706461</v>
      </c>
      <c r="J9" s="424"/>
      <c r="K9" s="418">
        <v>2014</v>
      </c>
      <c r="L9" s="422">
        <v>56.597395715134461</v>
      </c>
      <c r="M9" s="414">
        <v>43.402604284865546</v>
      </c>
    </row>
    <row r="10" spans="1:13">
      <c r="B10" s="418">
        <v>2015</v>
      </c>
      <c r="C10" s="422">
        <v>12.28796557043292</v>
      </c>
      <c r="D10" s="422">
        <v>19.122440245146372</v>
      </c>
      <c r="E10" s="414">
        <v>68.432762528973029</v>
      </c>
      <c r="F10" s="424"/>
      <c r="G10" s="418">
        <v>2015</v>
      </c>
      <c r="H10" s="422">
        <v>13.254352850080556</v>
      </c>
      <c r="I10" s="414">
        <v>86.745647149919449</v>
      </c>
      <c r="J10" s="424"/>
      <c r="K10" s="418">
        <v>2015</v>
      </c>
      <c r="L10" s="422">
        <v>55.40800655616107</v>
      </c>
      <c r="M10" s="414">
        <v>44.591993443838938</v>
      </c>
    </row>
    <row r="11" spans="1:13">
      <c r="B11" s="418">
        <v>2016</v>
      </c>
      <c r="C11" s="422">
        <v>12.185745919042123</v>
      </c>
      <c r="D11" s="422">
        <v>18.566412012740589</v>
      </c>
      <c r="E11" s="414">
        <v>69.015949034641281</v>
      </c>
      <c r="F11" s="424"/>
      <c r="G11" s="418">
        <v>2016</v>
      </c>
      <c r="H11" s="422">
        <v>13.690044245321085</v>
      </c>
      <c r="I11" s="414">
        <v>86.30995575467891</v>
      </c>
      <c r="J11" s="424"/>
      <c r="K11" s="418">
        <v>2016</v>
      </c>
      <c r="L11" s="422">
        <v>57.322098947625022</v>
      </c>
      <c r="M11" s="414">
        <v>42.677901052374978</v>
      </c>
    </row>
    <row r="12" spans="1:13">
      <c r="B12" s="419">
        <v>2017</v>
      </c>
      <c r="C12" s="423">
        <v>12.500872948966032</v>
      </c>
      <c r="D12" s="423">
        <v>18.101591637337815</v>
      </c>
      <c r="E12" s="420">
        <v>68.865929298507353</v>
      </c>
      <c r="F12" s="424"/>
      <c r="G12" s="419">
        <v>2017</v>
      </c>
      <c r="H12" s="423">
        <v>14.265710674304172</v>
      </c>
      <c r="I12" s="420">
        <v>85.734289325695826</v>
      </c>
      <c r="J12" s="424"/>
      <c r="K12" s="419">
        <v>2017</v>
      </c>
      <c r="L12" s="423">
        <v>57.08069777903502</v>
      </c>
      <c r="M12" s="420">
        <v>42.919302220964987</v>
      </c>
    </row>
    <row r="13" spans="1:13">
      <c r="B13" s="424"/>
      <c r="C13" s="424"/>
      <c r="D13" s="424"/>
      <c r="E13" s="424"/>
      <c r="F13" s="424"/>
      <c r="G13" s="424"/>
      <c r="H13" s="424"/>
      <c r="I13" s="424"/>
      <c r="J13" s="424"/>
      <c r="K13" s="424"/>
      <c r="L13" s="424"/>
      <c r="M13" s="424"/>
    </row>
    <row r="14" spans="1:13">
      <c r="B14" s="391" t="s">
        <v>212</v>
      </c>
    </row>
    <row r="17" spans="2:13" s="393" customFormat="1" ht="12.75" customHeight="1">
      <c r="B17" s="502" t="s">
        <v>427</v>
      </c>
      <c r="C17" s="502"/>
      <c r="D17" s="502"/>
      <c r="E17" s="502"/>
      <c r="F17" s="502"/>
      <c r="G17" s="502"/>
      <c r="H17" s="502"/>
      <c r="I17" s="502"/>
      <c r="J17" s="502"/>
      <c r="K17" s="405"/>
    </row>
    <row r="18" spans="2:13" s="393" customFormat="1" ht="12.75">
      <c r="B18" s="502"/>
      <c r="C18" s="502"/>
      <c r="D18" s="502"/>
      <c r="E18" s="502"/>
      <c r="F18" s="502"/>
      <c r="G18" s="502"/>
      <c r="H18" s="502"/>
      <c r="I18" s="502"/>
      <c r="J18" s="502"/>
      <c r="K18" s="405"/>
    </row>
    <row r="19" spans="2:13" s="393" customFormat="1" ht="12.75">
      <c r="B19" s="410"/>
      <c r="C19" s="410"/>
      <c r="D19" s="410"/>
      <c r="E19" s="410"/>
      <c r="F19" s="410"/>
      <c r="G19" s="410"/>
      <c r="H19" s="410"/>
      <c r="I19" s="410"/>
      <c r="J19" s="410"/>
      <c r="K19" s="410"/>
    </row>
    <row r="20" spans="2:13" ht="15.75">
      <c r="B20" s="392" t="s">
        <v>1</v>
      </c>
      <c r="C20" s="392"/>
      <c r="D20" s="392"/>
    </row>
    <row r="21" spans="2:13" ht="15" customHeight="1">
      <c r="B21" s="517" t="s">
        <v>392</v>
      </c>
      <c r="C21" s="494"/>
      <c r="D21" s="494"/>
      <c r="E21" s="494"/>
      <c r="F21" s="494"/>
      <c r="G21" s="494"/>
      <c r="H21" s="494"/>
      <c r="I21" s="494"/>
      <c r="J21" s="494"/>
      <c r="K21" s="494"/>
      <c r="L21" s="494"/>
      <c r="M21" s="495"/>
    </row>
    <row r="22" spans="2:13">
      <c r="B22" s="496"/>
      <c r="C22" s="497"/>
      <c r="D22" s="497"/>
      <c r="E22" s="497"/>
      <c r="F22" s="497"/>
      <c r="G22" s="497"/>
      <c r="H22" s="497"/>
      <c r="I22" s="497"/>
      <c r="J22" s="497"/>
      <c r="K22" s="497"/>
      <c r="L22" s="497"/>
      <c r="M22" s="498"/>
    </row>
    <row r="23" spans="2:13">
      <c r="B23" s="496"/>
      <c r="C23" s="497"/>
      <c r="D23" s="497"/>
      <c r="E23" s="497"/>
      <c r="F23" s="497"/>
      <c r="G23" s="497"/>
      <c r="H23" s="497"/>
      <c r="I23" s="497"/>
      <c r="J23" s="497"/>
      <c r="K23" s="497"/>
      <c r="L23" s="497"/>
      <c r="M23" s="498"/>
    </row>
    <row r="24" spans="2:13">
      <c r="B24" s="496"/>
      <c r="C24" s="497"/>
      <c r="D24" s="497"/>
      <c r="E24" s="497"/>
      <c r="F24" s="497"/>
      <c r="G24" s="497"/>
      <c r="H24" s="497"/>
      <c r="I24" s="497"/>
      <c r="J24" s="497"/>
      <c r="K24" s="497"/>
      <c r="L24" s="497"/>
      <c r="M24" s="498"/>
    </row>
    <row r="25" spans="2:13">
      <c r="B25" s="496"/>
      <c r="C25" s="497"/>
      <c r="D25" s="497"/>
      <c r="E25" s="497"/>
      <c r="F25" s="497"/>
      <c r="G25" s="497"/>
      <c r="H25" s="497"/>
      <c r="I25" s="497"/>
      <c r="J25" s="497"/>
      <c r="K25" s="497"/>
      <c r="L25" s="497"/>
      <c r="M25" s="498"/>
    </row>
    <row r="26" spans="2:13">
      <c r="B26" s="496"/>
      <c r="C26" s="497"/>
      <c r="D26" s="497"/>
      <c r="E26" s="497"/>
      <c r="F26" s="497"/>
      <c r="G26" s="497"/>
      <c r="H26" s="497"/>
      <c r="I26" s="497"/>
      <c r="J26" s="497"/>
      <c r="K26" s="497"/>
      <c r="L26" s="497"/>
      <c r="M26" s="498"/>
    </row>
    <row r="27" spans="2:13">
      <c r="B27" s="496"/>
      <c r="C27" s="497"/>
      <c r="D27" s="497"/>
      <c r="E27" s="497"/>
      <c r="F27" s="497"/>
      <c r="G27" s="497"/>
      <c r="H27" s="497"/>
      <c r="I27" s="497"/>
      <c r="J27" s="497"/>
      <c r="K27" s="497"/>
      <c r="L27" s="497"/>
      <c r="M27" s="498"/>
    </row>
    <row r="28" spans="2:13">
      <c r="B28" s="496"/>
      <c r="C28" s="497"/>
      <c r="D28" s="497"/>
      <c r="E28" s="497"/>
      <c r="F28" s="497"/>
      <c r="G28" s="497"/>
      <c r="H28" s="497"/>
      <c r="I28" s="497"/>
      <c r="J28" s="497"/>
      <c r="K28" s="497"/>
      <c r="L28" s="497"/>
      <c r="M28" s="498"/>
    </row>
    <row r="29" spans="2:13">
      <c r="B29" s="499"/>
      <c r="C29" s="500"/>
      <c r="D29" s="500"/>
      <c r="E29" s="500"/>
      <c r="F29" s="500"/>
      <c r="G29" s="500"/>
      <c r="H29" s="500"/>
      <c r="I29" s="500"/>
      <c r="J29" s="500"/>
      <c r="K29" s="500"/>
      <c r="L29" s="500"/>
      <c r="M29" s="501"/>
    </row>
  </sheetData>
  <mergeCells count="8">
    <mergeCell ref="B17:J18"/>
    <mergeCell ref="B21:M29"/>
    <mergeCell ref="B3:B4"/>
    <mergeCell ref="C3:E3"/>
    <mergeCell ref="G3:G4"/>
    <mergeCell ref="H3:I3"/>
    <mergeCell ref="K3:K4"/>
    <mergeCell ref="L3:M3"/>
  </mergeCells>
  <hyperlinks>
    <hyperlink ref="A1" location="Indice!A1" display="Indice!A1" xr:uid="{00000000-0004-0000-3300-000000000000}"/>
    <hyperlink ref="K1" location="'Ficha_porcentaje de poblocupada'!A1" display="ficha técnica" xr:uid="{00000000-0004-0000-3300-000001000000}"/>
  </hyperlinks>
  <pageMargins left="0.7" right="0.7" top="0.75" bottom="0.75" header="0.3" footer="0.3"/>
  <extLst>
    <ext xmlns:mx="http://schemas.microsoft.com/office/mac/excel/2008/main" uri="{64002731-A6B0-56B0-2670-7721B7C09600}">
      <mx:PLV Mode="0" OnePage="0" WScale="0"/>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7030A0"/>
  </sheetPr>
  <dimension ref="A1:AD47"/>
  <sheetViews>
    <sheetView workbookViewId="0">
      <selection activeCell="C4" sqref="C4"/>
    </sheetView>
  </sheetViews>
  <sheetFormatPr defaultColWidth="11.42578125" defaultRowHeight="15"/>
  <cols>
    <col min="1" max="1" width="4.42578125" style="372" customWidth="1"/>
    <col min="2" max="2" width="29" style="371" customWidth="1"/>
    <col min="3" max="3" width="114.28515625" style="371" customWidth="1"/>
    <col min="4" max="16384" width="11.4257812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'[2]Porcentaje de ocupados'!B1</f>
        <v>Porcentaje de población ocupada</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195">
      <c r="B5" s="592" t="s">
        <v>4</v>
      </c>
      <c r="C5" s="399" t="s">
        <v>393</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60">
      <c r="B6" s="592"/>
      <c r="C6" s="399" t="s">
        <v>394</v>
      </c>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ht="150">
      <c r="B7" s="592"/>
      <c r="C7" s="399" t="s">
        <v>395</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ht="43.5" customHeight="1">
      <c r="B8" s="381" t="s">
        <v>5</v>
      </c>
      <c r="C8" s="376"/>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6</v>
      </c>
      <c r="C9" s="382" t="s">
        <v>396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7</v>
      </c>
      <c r="C10" s="376" t="s">
        <v>397</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ht="30">
      <c r="B11" s="381" t="s">
        <v>8</v>
      </c>
      <c r="C11" s="399" t="s">
        <v>360</v>
      </c>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c r="B12" s="383" t="s">
        <v>9</v>
      </c>
      <c r="C12" s="384" t="s">
        <v>383</v>
      </c>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ht="15" customHeight="1">
      <c r="B13" s="506" t="s">
        <v>10</v>
      </c>
      <c r="C13" s="507"/>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3" t="s">
        <v>11</v>
      </c>
      <c r="C14" s="374" t="s">
        <v>362</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12</v>
      </c>
      <c r="C15" s="376" t="s">
        <v>363</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13</v>
      </c>
      <c r="C16" s="376" t="s">
        <v>364</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5" t="s">
        <v>14</v>
      </c>
      <c r="C17" s="404" t="s">
        <v>365</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c r="B18" s="377" t="s">
        <v>15</v>
      </c>
      <c r="C18" s="378" t="s">
        <v>366</v>
      </c>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row>
    <row r="19" spans="2:30" s="372" customFormat="1">
      <c r="B19" s="373" t="s">
        <v>11</v>
      </c>
      <c r="C19" s="374" t="s">
        <v>367</v>
      </c>
    </row>
    <row r="20" spans="2:30" s="372" customFormat="1">
      <c r="B20" s="375" t="s">
        <v>12</v>
      </c>
      <c r="C20" s="376" t="s">
        <v>368</v>
      </c>
    </row>
    <row r="21" spans="2:30" s="372" customFormat="1">
      <c r="B21" s="375" t="s">
        <v>13</v>
      </c>
      <c r="C21" s="376" t="s">
        <v>364</v>
      </c>
    </row>
    <row r="22" spans="2:30" s="372" customFormat="1">
      <c r="B22" s="375" t="s">
        <v>14</v>
      </c>
      <c r="C22" s="404" t="s">
        <v>369</v>
      </c>
    </row>
    <row r="23" spans="2:30" s="372" customFormat="1">
      <c r="B23" s="377" t="s">
        <v>15</v>
      </c>
      <c r="C23" s="378" t="s">
        <v>370</v>
      </c>
    </row>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s="372" customFormat="1"/>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row r="47" spans="4:30">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row>
  </sheetData>
  <mergeCells count="3">
    <mergeCell ref="B2:C2"/>
    <mergeCell ref="B5:B7"/>
    <mergeCell ref="B13:C13"/>
  </mergeCells>
  <hyperlinks>
    <hyperlink ref="C4" location="'Porcentaje de población ocupada'!A1" display="'Porcentaje de población ocupada'!A1" xr:uid="{00000000-0004-0000-3400-000000000000}"/>
    <hyperlink ref="C18" r:id="rId1" xr:uid="{00000000-0004-0000-3400-000001000000}"/>
    <hyperlink ref="C23" r:id="rId2" xr:uid="{00000000-0004-0000-3400-000002000000}"/>
  </hyperlinks>
  <pageMargins left="0.7" right="0.7" top="0.75" bottom="0.75" header="0.3" footer="0.3"/>
  <drawing r:id="rId3"/>
  <extLst>
    <ext xmlns:mx="http://schemas.microsoft.com/office/mac/excel/2008/main" uri="{64002731-A6B0-56B0-2670-7721B7C09600}">
      <mx:PLV Mode="0" OnePage="0" WScale="0"/>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theme="4" tint="0.79998168889431442"/>
  </sheetPr>
  <dimension ref="A1:S28"/>
  <sheetViews>
    <sheetView topLeftCell="A13" workbookViewId="0">
      <selection sqref="A1:XFD1048576"/>
    </sheetView>
  </sheetViews>
  <sheetFormatPr defaultColWidth="10.85546875" defaultRowHeight="15"/>
  <cols>
    <col min="1" max="1" width="5" style="372" customWidth="1"/>
    <col min="2" max="2" width="12.28515625" style="372" customWidth="1"/>
    <col min="3" max="3" width="17" style="372" customWidth="1"/>
    <col min="4" max="4" width="15.7109375" style="372" customWidth="1"/>
    <col min="5" max="5" width="6" style="372" customWidth="1"/>
    <col min="6" max="6" width="11.28515625" style="372" customWidth="1"/>
    <col min="7" max="7" width="11.42578125" style="372" customWidth="1"/>
    <col min="8" max="8" width="15.28515625" style="372" customWidth="1"/>
    <col min="9" max="9" width="10" style="372" customWidth="1"/>
    <col min="10" max="11" width="13.42578125" style="372" customWidth="1"/>
    <col min="12" max="12" width="11" style="372" customWidth="1"/>
    <col min="13" max="16384" width="10.85546875" style="372"/>
  </cols>
  <sheetData>
    <row r="1" spans="1:19" s="387" customFormat="1" ht="18.75">
      <c r="A1" s="402">
        <v>38</v>
      </c>
      <c r="B1" s="387" t="str">
        <f>+[1]Indice!B30</f>
        <v>Ingreso percápita</v>
      </c>
      <c r="K1" s="401" t="s">
        <v>19</v>
      </c>
    </row>
    <row r="2" spans="1:19" s="387" customFormat="1" ht="21">
      <c r="A2" s="402"/>
      <c r="B2" s="387" t="s">
        <v>472</v>
      </c>
      <c r="H2" s="401"/>
    </row>
    <row r="3" spans="1:19" s="387" customFormat="1" ht="18.75">
      <c r="A3" s="386"/>
      <c r="B3" s="453" t="s">
        <v>0</v>
      </c>
      <c r="C3" s="587" t="s">
        <v>223</v>
      </c>
      <c r="E3" s="489" t="s">
        <v>0</v>
      </c>
      <c r="F3" s="583" t="s">
        <v>175</v>
      </c>
      <c r="G3" s="583"/>
      <c r="H3" s="583"/>
      <c r="I3" s="583"/>
      <c r="J3" s="583"/>
      <c r="K3" s="584"/>
    </row>
    <row r="4" spans="1:19" ht="15" customHeight="1">
      <c r="B4" s="454"/>
      <c r="C4" s="591"/>
      <c r="D4" s="350"/>
      <c r="E4" s="490"/>
      <c r="F4" s="460" t="s">
        <v>23</v>
      </c>
      <c r="G4" s="457" t="s">
        <v>24</v>
      </c>
      <c r="H4" s="457" t="s">
        <v>25</v>
      </c>
      <c r="I4" s="457" t="s">
        <v>26</v>
      </c>
      <c r="J4" s="457" t="s">
        <v>28</v>
      </c>
      <c r="K4" s="459" t="s">
        <v>27</v>
      </c>
    </row>
    <row r="5" spans="1:19">
      <c r="B5" s="389">
        <v>2010</v>
      </c>
      <c r="C5" s="481">
        <v>279756.47661136859</v>
      </c>
      <c r="D5" s="406"/>
      <c r="E5" s="388">
        <v>2010</v>
      </c>
      <c r="F5" s="482">
        <v>316010.8981136842</v>
      </c>
      <c r="G5" s="482">
        <v>212929.24002581704</v>
      </c>
      <c r="H5" s="482">
        <v>219730.70528821103</v>
      </c>
      <c r="I5" s="482">
        <v>218033.13901012245</v>
      </c>
      <c r="J5" s="482">
        <v>203430.90257696438</v>
      </c>
      <c r="K5" s="481">
        <v>239168.87877426486</v>
      </c>
    </row>
    <row r="6" spans="1:19">
      <c r="B6" s="389">
        <v>2011</v>
      </c>
      <c r="C6" s="481">
        <v>308402.06962213595</v>
      </c>
      <c r="D6" s="406"/>
      <c r="E6" s="389">
        <v>2011</v>
      </c>
      <c r="F6" s="482">
        <v>357125.72250429122</v>
      </c>
      <c r="G6" s="482">
        <v>227692.46284323625</v>
      </c>
      <c r="H6" s="482">
        <v>238214.84343933352</v>
      </c>
      <c r="I6" s="482">
        <v>229668.98404819748</v>
      </c>
      <c r="J6" s="482">
        <v>210415.1306418824</v>
      </c>
      <c r="K6" s="481">
        <v>231904.16968942038</v>
      </c>
      <c r="M6" s="198">
        <f>C6/C5*100-100</f>
        <v>10.239474473565522</v>
      </c>
      <c r="N6" s="198">
        <f>F6/F5*100-100</f>
        <v>13.010571672061786</v>
      </c>
      <c r="O6" s="198">
        <f t="shared" ref="O6:S12" si="0">G6/G5*100-100</f>
        <v>6.9333938427757573</v>
      </c>
      <c r="P6" s="198">
        <f t="shared" si="0"/>
        <v>8.4121780462487834</v>
      </c>
      <c r="Q6" s="198">
        <f t="shared" si="0"/>
        <v>5.3367323384427436</v>
      </c>
      <c r="R6" s="198">
        <f t="shared" si="0"/>
        <v>3.4332188357054889</v>
      </c>
      <c r="S6" s="198">
        <f t="shared" si="0"/>
        <v>-3.0374809306611894</v>
      </c>
    </row>
    <row r="7" spans="1:19">
      <c r="B7" s="389">
        <v>2012</v>
      </c>
      <c r="C7" s="481">
        <v>326174.90042042278</v>
      </c>
      <c r="D7" s="406"/>
      <c r="E7" s="389">
        <v>2012</v>
      </c>
      <c r="F7" s="482">
        <v>383459.4956719536</v>
      </c>
      <c r="G7" s="482">
        <v>224411.66221830653</v>
      </c>
      <c r="H7" s="482">
        <v>250356.27359071377</v>
      </c>
      <c r="I7" s="482">
        <v>212758.66539972715</v>
      </c>
      <c r="J7" s="482">
        <v>212707.29571399893</v>
      </c>
      <c r="K7" s="481">
        <v>253067.01744758707</v>
      </c>
      <c r="M7" s="198">
        <f t="shared" ref="M7:M12" si="1">C7/C6*100-100</f>
        <v>5.7628766305176384</v>
      </c>
      <c r="N7" s="198">
        <f t="shared" ref="N7:N12" si="2">F7/F6*100-100</f>
        <v>7.3738102601517141</v>
      </c>
      <c r="O7" s="198">
        <f t="shared" si="0"/>
        <v>-1.440891184522215</v>
      </c>
      <c r="P7" s="198">
        <f t="shared" si="0"/>
        <v>5.0968403043584232</v>
      </c>
      <c r="Q7" s="198">
        <f t="shared" si="0"/>
        <v>-7.3629091531669815</v>
      </c>
      <c r="R7" s="198">
        <f t="shared" si="0"/>
        <v>1.089353729042287</v>
      </c>
      <c r="S7" s="198">
        <f t="shared" si="0"/>
        <v>9.125686608614771</v>
      </c>
    </row>
    <row r="8" spans="1:19">
      <c r="B8" s="389">
        <v>2013</v>
      </c>
      <c r="C8" s="481">
        <v>341232.71277375822</v>
      </c>
      <c r="D8" s="406"/>
      <c r="E8" s="389">
        <v>2013</v>
      </c>
      <c r="F8" s="482">
        <v>399600.89082343708</v>
      </c>
      <c r="G8" s="482">
        <v>223204.17573108611</v>
      </c>
      <c r="H8" s="482">
        <v>258032.65047085509</v>
      </c>
      <c r="I8" s="482">
        <v>233359.1836822991</v>
      </c>
      <c r="J8" s="482">
        <v>236086.64162739669</v>
      </c>
      <c r="K8" s="481">
        <v>262453.78519942722</v>
      </c>
      <c r="M8" s="198">
        <f t="shared" si="1"/>
        <v>4.6164840807575018</v>
      </c>
      <c r="N8" s="198">
        <f t="shared" si="2"/>
        <v>4.2094133366545492</v>
      </c>
      <c r="O8" s="198">
        <f t="shared" si="0"/>
        <v>-0.53806761880574072</v>
      </c>
      <c r="P8" s="198">
        <f t="shared" si="0"/>
        <v>3.0661811545776345</v>
      </c>
      <c r="Q8" s="198">
        <f t="shared" si="0"/>
        <v>9.6825754400499164</v>
      </c>
      <c r="R8" s="198">
        <f t="shared" si="0"/>
        <v>10.991322998545883</v>
      </c>
      <c r="S8" s="198">
        <f t="shared" si="0"/>
        <v>3.7092023474707645</v>
      </c>
    </row>
    <row r="9" spans="1:19">
      <c r="B9" s="389">
        <v>2014</v>
      </c>
      <c r="C9" s="481">
        <v>348323.59316792566</v>
      </c>
      <c r="D9" s="406"/>
      <c r="E9" s="389">
        <v>2014</v>
      </c>
      <c r="F9" s="482">
        <v>412958.88764561189</v>
      </c>
      <c r="G9" s="482">
        <v>242680.66567612599</v>
      </c>
      <c r="H9" s="482">
        <v>255586.60937967035</v>
      </c>
      <c r="I9" s="482">
        <v>243766.59895717527</v>
      </c>
      <c r="J9" s="482">
        <v>227746.57456479379</v>
      </c>
      <c r="K9" s="481">
        <v>252618.84661524786</v>
      </c>
      <c r="M9" s="198">
        <f t="shared" si="1"/>
        <v>2.0780189380227512</v>
      </c>
      <c r="N9" s="198">
        <f t="shared" si="2"/>
        <v>3.3428345954506398</v>
      </c>
      <c r="O9" s="198">
        <f t="shared" si="0"/>
        <v>8.72586271347582</v>
      </c>
      <c r="P9" s="198">
        <f t="shared" si="0"/>
        <v>-0.94795797614033006</v>
      </c>
      <c r="Q9" s="198">
        <f t="shared" si="0"/>
        <v>4.4598267403287934</v>
      </c>
      <c r="R9" s="198">
        <f t="shared" si="0"/>
        <v>-3.5326298028185761</v>
      </c>
      <c r="S9" s="198">
        <f t="shared" si="0"/>
        <v>-3.7473030067774431</v>
      </c>
    </row>
    <row r="10" spans="1:19">
      <c r="B10" s="389">
        <v>2015</v>
      </c>
      <c r="C10" s="481">
        <v>356648.03805257624</v>
      </c>
      <c r="D10" s="406"/>
      <c r="E10" s="389">
        <v>2015</v>
      </c>
      <c r="F10" s="482">
        <v>414861.60246969102</v>
      </c>
      <c r="G10" s="482">
        <v>295945.32188198355</v>
      </c>
      <c r="H10" s="482">
        <v>277139.60362827056</v>
      </c>
      <c r="I10" s="482">
        <v>249223.79813325385</v>
      </c>
      <c r="J10" s="482">
        <v>249268.33859187868</v>
      </c>
      <c r="K10" s="481">
        <v>246535.71157431853</v>
      </c>
      <c r="M10" s="198">
        <f t="shared" si="1"/>
        <v>2.3898596155780325</v>
      </c>
      <c r="N10" s="198">
        <f t="shared" si="2"/>
        <v>0.46075163436414357</v>
      </c>
      <c r="O10" s="198">
        <f>G10/G9*100-100</f>
        <v>21.948454796536154</v>
      </c>
      <c r="P10" s="198">
        <f t="shared" si="0"/>
        <v>8.4327556521490266</v>
      </c>
      <c r="Q10" s="198">
        <f t="shared" si="0"/>
        <v>2.2386984925023796</v>
      </c>
      <c r="R10" s="198">
        <f t="shared" si="0"/>
        <v>9.4498738644966664</v>
      </c>
      <c r="S10" s="198">
        <f t="shared" si="0"/>
        <v>-2.4080289821741871</v>
      </c>
    </row>
    <row r="11" spans="1:19">
      <c r="B11" s="389">
        <v>2016</v>
      </c>
      <c r="C11" s="481">
        <v>369517.70620505529</v>
      </c>
      <c r="D11" s="406"/>
      <c r="E11" s="389">
        <v>2016</v>
      </c>
      <c r="F11" s="482">
        <v>429625.98625409487</v>
      </c>
      <c r="G11" s="482">
        <v>299799.73684067745</v>
      </c>
      <c r="H11" s="482">
        <v>289438.11316294939</v>
      </c>
      <c r="I11" s="482">
        <v>264531.06226924737</v>
      </c>
      <c r="J11" s="482">
        <v>250256.11612748983</v>
      </c>
      <c r="K11" s="481">
        <v>257671.9916981883</v>
      </c>
      <c r="M11" s="198">
        <f t="shared" si="1"/>
        <v>3.6085066450251446</v>
      </c>
      <c r="N11" s="198">
        <f t="shared" si="2"/>
        <v>3.5588696800356416</v>
      </c>
      <c r="O11" s="198">
        <f t="shared" si="0"/>
        <v>1.3024078009352422</v>
      </c>
      <c r="P11" s="198">
        <f t="shared" si="0"/>
        <v>4.4376586289611879</v>
      </c>
      <c r="Q11" s="198">
        <f t="shared" si="0"/>
        <v>6.141975305186989</v>
      </c>
      <c r="R11" s="198">
        <f t="shared" si="0"/>
        <v>0.39627075832859759</v>
      </c>
      <c r="S11" s="198">
        <f t="shared" si="0"/>
        <v>4.5171062856395707</v>
      </c>
    </row>
    <row r="12" spans="1:19">
      <c r="B12" s="390">
        <v>2017</v>
      </c>
      <c r="C12" s="483">
        <v>368226.5782054317</v>
      </c>
      <c r="D12" s="391"/>
      <c r="E12" s="390">
        <v>2017</v>
      </c>
      <c r="F12" s="484">
        <v>433103.43615967798</v>
      </c>
      <c r="G12" s="484">
        <v>291720.30817796517</v>
      </c>
      <c r="H12" s="484">
        <v>280235.76328676107</v>
      </c>
      <c r="I12" s="484">
        <v>245204.0902371702</v>
      </c>
      <c r="J12" s="484">
        <v>245881.80298604287</v>
      </c>
      <c r="K12" s="483">
        <v>253945.94778110331</v>
      </c>
      <c r="M12" s="198">
        <f t="shared" si="1"/>
        <v>-0.3494089668621001</v>
      </c>
      <c r="N12" s="198">
        <f t="shared" si="2"/>
        <v>0.80941330758481911</v>
      </c>
      <c r="O12" s="198">
        <f t="shared" si="0"/>
        <v>-2.6949418794873452</v>
      </c>
      <c r="P12" s="198">
        <f t="shared" si="0"/>
        <v>-3.1793842820580949</v>
      </c>
      <c r="Q12" s="198">
        <f t="shared" si="0"/>
        <v>-7.3061257405021252</v>
      </c>
      <c r="R12" s="198">
        <f t="shared" si="0"/>
        <v>-1.7479345596566844</v>
      </c>
      <c r="S12" s="198">
        <f t="shared" si="0"/>
        <v>-1.4460414935005019</v>
      </c>
    </row>
    <row r="13" spans="1:19">
      <c r="B13" s="391" t="s">
        <v>473</v>
      </c>
      <c r="C13" s="391"/>
    </row>
    <row r="14" spans="1:19" ht="12.75" customHeight="1">
      <c r="B14" s="372" t="s">
        <v>474</v>
      </c>
    </row>
    <row r="15" spans="1:19" s="393" customFormat="1">
      <c r="B15" s="372"/>
      <c r="C15" s="372"/>
      <c r="D15" s="372"/>
      <c r="E15" s="372"/>
      <c r="F15" s="372"/>
      <c r="G15" s="372"/>
      <c r="H15" s="372"/>
      <c r="I15" s="372"/>
      <c r="J15" s="372"/>
      <c r="K15" s="372"/>
    </row>
    <row r="16" spans="1:19" s="393" customFormat="1" ht="13.5" customHeight="1">
      <c r="B16" s="582" t="s">
        <v>427</v>
      </c>
      <c r="C16" s="582"/>
      <c r="D16" s="582"/>
      <c r="E16" s="582"/>
      <c r="F16" s="582"/>
      <c r="G16" s="582"/>
      <c r="H16" s="582"/>
      <c r="I16" s="582"/>
      <c r="J16" s="582"/>
      <c r="K16" s="582"/>
    </row>
    <row r="17" spans="2:11" s="393" customFormat="1" ht="12.75">
      <c r="B17" s="582"/>
      <c r="C17" s="582"/>
      <c r="D17" s="582"/>
      <c r="E17" s="582"/>
      <c r="F17" s="582"/>
      <c r="G17" s="582"/>
      <c r="H17" s="582"/>
      <c r="I17" s="582"/>
      <c r="J17" s="582"/>
      <c r="K17" s="582"/>
    </row>
    <row r="18" spans="2:11">
      <c r="B18" s="461"/>
      <c r="C18" s="461"/>
      <c r="D18" s="461"/>
      <c r="E18" s="461"/>
      <c r="F18" s="461"/>
      <c r="G18" s="461"/>
      <c r="H18" s="461"/>
      <c r="I18" s="461"/>
      <c r="J18" s="461"/>
      <c r="K18" s="461"/>
    </row>
    <row r="19" spans="2:11" ht="15.75">
      <c r="B19" s="392" t="s">
        <v>1</v>
      </c>
      <c r="C19" s="392"/>
      <c r="D19" s="392"/>
    </row>
    <row r="20" spans="2:11">
      <c r="B20" s="517" t="s">
        <v>475</v>
      </c>
      <c r="C20" s="494"/>
      <c r="D20" s="494"/>
      <c r="E20" s="494"/>
      <c r="F20" s="494"/>
      <c r="G20" s="494"/>
      <c r="H20" s="494"/>
      <c r="I20" s="494"/>
      <c r="J20" s="494"/>
      <c r="K20" s="495"/>
    </row>
    <row r="21" spans="2:11">
      <c r="B21" s="496"/>
      <c r="C21" s="497"/>
      <c r="D21" s="497"/>
      <c r="E21" s="497"/>
      <c r="F21" s="497"/>
      <c r="G21" s="497"/>
      <c r="H21" s="497"/>
      <c r="I21" s="497"/>
      <c r="J21" s="497"/>
      <c r="K21" s="498"/>
    </row>
    <row r="22" spans="2:11">
      <c r="B22" s="496"/>
      <c r="C22" s="497"/>
      <c r="D22" s="497"/>
      <c r="E22" s="497"/>
      <c r="F22" s="497"/>
      <c r="G22" s="497"/>
      <c r="H22" s="497"/>
      <c r="I22" s="497"/>
      <c r="J22" s="497"/>
      <c r="K22" s="498"/>
    </row>
    <row r="23" spans="2:11">
      <c r="B23" s="496"/>
      <c r="C23" s="497"/>
      <c r="D23" s="497"/>
      <c r="E23" s="497"/>
      <c r="F23" s="497"/>
      <c r="G23" s="497"/>
      <c r="H23" s="497"/>
      <c r="I23" s="497"/>
      <c r="J23" s="497"/>
      <c r="K23" s="498"/>
    </row>
    <row r="24" spans="2:11">
      <c r="B24" s="496"/>
      <c r="C24" s="497"/>
      <c r="D24" s="497"/>
      <c r="E24" s="497"/>
      <c r="F24" s="497"/>
      <c r="G24" s="497"/>
      <c r="H24" s="497"/>
      <c r="I24" s="497"/>
      <c r="J24" s="497"/>
      <c r="K24" s="498"/>
    </row>
    <row r="25" spans="2:11">
      <c r="B25" s="496"/>
      <c r="C25" s="497"/>
      <c r="D25" s="497"/>
      <c r="E25" s="497"/>
      <c r="F25" s="497"/>
      <c r="G25" s="497"/>
      <c r="H25" s="497"/>
      <c r="I25" s="497"/>
      <c r="J25" s="497"/>
      <c r="K25" s="498"/>
    </row>
    <row r="26" spans="2:11">
      <c r="B26" s="496"/>
      <c r="C26" s="497"/>
      <c r="D26" s="497"/>
      <c r="E26" s="497"/>
      <c r="F26" s="497"/>
      <c r="G26" s="497"/>
      <c r="H26" s="497"/>
      <c r="I26" s="497"/>
      <c r="J26" s="497"/>
      <c r="K26" s="498"/>
    </row>
    <row r="27" spans="2:11">
      <c r="B27" s="496"/>
      <c r="C27" s="497"/>
      <c r="D27" s="497"/>
      <c r="E27" s="497"/>
      <c r="F27" s="497"/>
      <c r="G27" s="497"/>
      <c r="H27" s="497"/>
      <c r="I27" s="497"/>
      <c r="J27" s="497"/>
      <c r="K27" s="498"/>
    </row>
    <row r="28" spans="2:11">
      <c r="B28" s="499"/>
      <c r="C28" s="500"/>
      <c r="D28" s="500"/>
      <c r="E28" s="500"/>
      <c r="F28" s="500"/>
      <c r="G28" s="500"/>
      <c r="H28" s="500"/>
      <c r="I28" s="500"/>
      <c r="J28" s="500"/>
      <c r="K28" s="501"/>
    </row>
  </sheetData>
  <mergeCells count="5">
    <mergeCell ref="B20:K28"/>
    <mergeCell ref="C3:C4"/>
    <mergeCell ref="E3:E4"/>
    <mergeCell ref="F3:K3"/>
    <mergeCell ref="B16:K17"/>
  </mergeCells>
  <hyperlinks>
    <hyperlink ref="A1" location="Indice!A1" display="Indice!A1" xr:uid="{00000000-0004-0000-3500-000000000000}"/>
    <hyperlink ref="K1" location="'Ficha_ingreso per cápita'!A1" display="ficha técnica" xr:uid="{00000000-0004-0000-35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4" tint="0.59999389629810485"/>
  </sheetPr>
  <dimension ref="A1:AD45"/>
  <sheetViews>
    <sheetView workbookViewId="0">
      <selection activeCell="C13" sqref="C13:C17"/>
    </sheetView>
  </sheetViews>
  <sheetFormatPr defaultColWidth="10.85546875" defaultRowHeight="15"/>
  <cols>
    <col min="1" max="1" width="4.42578125" style="372" customWidth="1"/>
    <col min="2" max="2" width="34.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+'[1]Ingreso per cápita'!B1</f>
        <v>Ingreso percápita</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94.5" customHeight="1">
      <c r="B5" s="381" t="s">
        <v>4</v>
      </c>
      <c r="C5" s="399" t="s">
        <v>476</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119"/>
      <c r="D6" s="372"/>
      <c r="E6" s="372"/>
      <c r="F6" s="480"/>
      <c r="G6" s="480"/>
      <c r="H6" s="480"/>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222</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186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346</v>
      </c>
      <c r="C10" s="376" t="s">
        <v>471</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ht="15" customHeight="1">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 s="372" customFormat="1">
      <c r="B17" s="377" t="s">
        <v>15</v>
      </c>
      <c r="C17" s="378" t="s">
        <v>344</v>
      </c>
    </row>
    <row r="18" spans="2:3" s="372" customFormat="1"/>
    <row r="19" spans="2:3" s="372" customFormat="1"/>
    <row r="20" spans="2:3" s="372" customFormat="1"/>
    <row r="21" spans="2:3" s="372" customFormat="1"/>
    <row r="22" spans="2:3" s="372" customFormat="1"/>
    <row r="23" spans="2:3" s="372" customFormat="1"/>
    <row r="24" spans="2:3" s="372" customFormat="1"/>
    <row r="25" spans="2:3" s="372" customFormat="1"/>
    <row r="26" spans="2:3" s="372" customFormat="1"/>
    <row r="27" spans="2:3" s="372" customFormat="1"/>
    <row r="28" spans="2:3" s="372" customFormat="1"/>
    <row r="29" spans="2:3" s="372" customFormat="1"/>
    <row r="30" spans="2:3" s="372" customFormat="1"/>
    <row r="31" spans="2:3" s="372" customFormat="1"/>
    <row r="32" spans="2:3"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row>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sheetData>
  <mergeCells count="2">
    <mergeCell ref="B2:C2"/>
    <mergeCell ref="B12:C12"/>
  </mergeCells>
  <hyperlinks>
    <hyperlink ref="C4" location="'Ingreso per cápita'!A1" display="'Ingreso per cápita'!A1" xr:uid="{00000000-0004-0000-3600-000000000000}"/>
    <hyperlink ref="C17" r:id="rId1" xr:uid="{00000000-0004-0000-36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4" tint="0.59999389629810485"/>
  </sheetPr>
  <dimension ref="A1:K26"/>
  <sheetViews>
    <sheetView workbookViewId="0"/>
  </sheetViews>
  <sheetFormatPr defaultColWidth="10.85546875" defaultRowHeight="15"/>
  <cols>
    <col min="1" max="1" width="5" style="372" customWidth="1"/>
    <col min="2" max="2" width="12.28515625" style="372" customWidth="1"/>
    <col min="3" max="3" width="17" style="372" customWidth="1"/>
    <col min="4" max="4" width="15.7109375" style="372" customWidth="1"/>
    <col min="5" max="5" width="13.42578125" style="372" customWidth="1"/>
    <col min="6" max="6" width="11" style="372" customWidth="1"/>
    <col min="7" max="16384" width="10.85546875" style="372"/>
  </cols>
  <sheetData>
    <row r="1" spans="1:11" s="387" customFormat="1" ht="18.75">
      <c r="A1" s="402">
        <v>42</v>
      </c>
      <c r="B1" s="387" t="str">
        <f>+[3]Indice!B31</f>
        <v>Indice de precios al consumidor</v>
      </c>
      <c r="K1" s="401" t="s">
        <v>19</v>
      </c>
    </row>
    <row r="2" spans="1:11" s="387" customFormat="1" ht="18.75">
      <c r="A2" s="402"/>
    </row>
    <row r="3" spans="1:11" s="387" customFormat="1" ht="18.75">
      <c r="A3" s="386"/>
      <c r="B3" s="489" t="s">
        <v>0</v>
      </c>
      <c r="C3" s="585" t="s">
        <v>477</v>
      </c>
      <c r="E3" s="144"/>
    </row>
    <row r="4" spans="1:11" ht="15" customHeight="1">
      <c r="B4" s="490"/>
      <c r="C4" s="593"/>
      <c r="D4" s="350"/>
      <c r="E4" s="145"/>
    </row>
    <row r="5" spans="1:11">
      <c r="B5" s="389">
        <v>2011</v>
      </c>
      <c r="C5" s="486">
        <v>4.7357472503557707</v>
      </c>
      <c r="D5" s="406"/>
      <c r="E5" s="398"/>
    </row>
    <row r="6" spans="1:11">
      <c r="B6" s="389">
        <v>2012</v>
      </c>
      <c r="C6" s="486">
        <v>4.5505361766263297</v>
      </c>
      <c r="D6" s="406"/>
      <c r="E6" s="398"/>
    </row>
    <row r="7" spans="1:11">
      <c r="B7" s="389">
        <v>2013</v>
      </c>
      <c r="C7" s="486">
        <v>3.6795350623058276</v>
      </c>
      <c r="D7" s="406"/>
      <c r="E7" s="398"/>
    </row>
    <row r="8" spans="1:11">
      <c r="B8" s="389">
        <v>2014</v>
      </c>
      <c r="C8" s="486">
        <v>5.1271918971556918</v>
      </c>
      <c r="D8" s="406"/>
      <c r="E8" s="398"/>
    </row>
    <row r="9" spans="1:11">
      <c r="B9" s="389">
        <v>2015</v>
      </c>
      <c r="C9" s="486">
        <v>-0.80758352022468616</v>
      </c>
      <c r="D9" s="406"/>
      <c r="E9" s="398"/>
    </row>
    <row r="10" spans="1:11">
      <c r="B10" s="390">
        <v>2016</v>
      </c>
      <c r="C10" s="487">
        <v>0.76519109784130013</v>
      </c>
      <c r="D10" s="406"/>
      <c r="E10" s="398"/>
    </row>
    <row r="11" spans="1:11">
      <c r="B11" s="391" t="s">
        <v>287</v>
      </c>
      <c r="C11" s="391"/>
      <c r="D11" s="391"/>
      <c r="E11" s="397"/>
    </row>
    <row r="14" spans="1:11" s="393" customFormat="1" ht="12.75" customHeight="1">
      <c r="B14" s="502" t="s">
        <v>427</v>
      </c>
      <c r="C14" s="502"/>
      <c r="D14" s="502"/>
      <c r="E14" s="502"/>
      <c r="F14" s="502"/>
      <c r="G14" s="502"/>
      <c r="H14" s="502"/>
      <c r="I14" s="502"/>
      <c r="J14" s="502"/>
    </row>
    <row r="15" spans="1:11" s="393" customFormat="1" ht="12.75">
      <c r="B15" s="502"/>
      <c r="C15" s="502"/>
      <c r="D15" s="502"/>
      <c r="E15" s="502"/>
      <c r="F15" s="502"/>
      <c r="G15" s="502"/>
      <c r="H15" s="502"/>
      <c r="I15" s="502"/>
      <c r="J15" s="502"/>
    </row>
    <row r="16" spans="1:11" s="393" customFormat="1" ht="13.5" customHeight="1">
      <c r="B16" s="461"/>
      <c r="C16" s="461"/>
      <c r="D16" s="461"/>
      <c r="E16" s="461"/>
    </row>
    <row r="17" spans="2:10" ht="15.75">
      <c r="B17" s="392" t="s">
        <v>1</v>
      </c>
      <c r="C17" s="392"/>
      <c r="D17" s="392"/>
    </row>
    <row r="18" spans="2:10" ht="15" customHeight="1">
      <c r="B18" s="517" t="s">
        <v>478</v>
      </c>
      <c r="C18" s="494"/>
      <c r="D18" s="494"/>
      <c r="E18" s="494"/>
      <c r="F18" s="494"/>
      <c r="G18" s="494"/>
      <c r="H18" s="494"/>
      <c r="I18" s="494"/>
      <c r="J18" s="495"/>
    </row>
    <row r="19" spans="2:10">
      <c r="B19" s="496"/>
      <c r="C19" s="497"/>
      <c r="D19" s="497"/>
      <c r="E19" s="497"/>
      <c r="F19" s="497"/>
      <c r="G19" s="497"/>
      <c r="H19" s="497"/>
      <c r="I19" s="497"/>
      <c r="J19" s="498"/>
    </row>
    <row r="20" spans="2:10">
      <c r="B20" s="496"/>
      <c r="C20" s="497"/>
      <c r="D20" s="497"/>
      <c r="E20" s="497"/>
      <c r="F20" s="497"/>
      <c r="G20" s="497"/>
      <c r="H20" s="497"/>
      <c r="I20" s="497"/>
      <c r="J20" s="498"/>
    </row>
    <row r="21" spans="2:10">
      <c r="B21" s="496"/>
      <c r="C21" s="497"/>
      <c r="D21" s="497"/>
      <c r="E21" s="497"/>
      <c r="F21" s="497"/>
      <c r="G21" s="497"/>
      <c r="H21" s="497"/>
      <c r="I21" s="497"/>
      <c r="J21" s="498"/>
    </row>
    <row r="22" spans="2:10">
      <c r="B22" s="496"/>
      <c r="C22" s="497"/>
      <c r="D22" s="497"/>
      <c r="E22" s="497"/>
      <c r="F22" s="497"/>
      <c r="G22" s="497"/>
      <c r="H22" s="497"/>
      <c r="I22" s="497"/>
      <c r="J22" s="498"/>
    </row>
    <row r="23" spans="2:10">
      <c r="B23" s="496"/>
      <c r="C23" s="497"/>
      <c r="D23" s="497"/>
      <c r="E23" s="497"/>
      <c r="F23" s="497"/>
      <c r="G23" s="497"/>
      <c r="H23" s="497"/>
      <c r="I23" s="497"/>
      <c r="J23" s="498"/>
    </row>
    <row r="24" spans="2:10">
      <c r="B24" s="496"/>
      <c r="C24" s="497"/>
      <c r="D24" s="497"/>
      <c r="E24" s="497"/>
      <c r="F24" s="497"/>
      <c r="G24" s="497"/>
      <c r="H24" s="497"/>
      <c r="I24" s="497"/>
      <c r="J24" s="498"/>
    </row>
    <row r="25" spans="2:10">
      <c r="B25" s="496"/>
      <c r="C25" s="497"/>
      <c r="D25" s="497"/>
      <c r="E25" s="497"/>
      <c r="F25" s="497"/>
      <c r="G25" s="497"/>
      <c r="H25" s="497"/>
      <c r="I25" s="497"/>
      <c r="J25" s="498"/>
    </row>
    <row r="26" spans="2:10">
      <c r="B26" s="499"/>
      <c r="C26" s="500"/>
      <c r="D26" s="500"/>
      <c r="E26" s="500"/>
      <c r="F26" s="500"/>
      <c r="G26" s="500"/>
      <c r="H26" s="500"/>
      <c r="I26" s="500"/>
      <c r="J26" s="501"/>
    </row>
  </sheetData>
  <mergeCells count="4">
    <mergeCell ref="C3:C4"/>
    <mergeCell ref="B14:J15"/>
    <mergeCell ref="B18:J26"/>
    <mergeCell ref="B3:B4"/>
  </mergeCells>
  <hyperlinks>
    <hyperlink ref="A1" location="Indice!A1" display="Indice!A1" xr:uid="{00000000-0004-0000-3700-000000000000}"/>
    <hyperlink ref="K1" location="'Ficha_indice de precios al cons'!A1" display="ficha técnica" xr:uid="{00000000-0004-0000-37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4" tint="0.59999389629810485"/>
  </sheetPr>
  <dimension ref="A1:AD46"/>
  <sheetViews>
    <sheetView workbookViewId="0">
      <selection activeCell="D16" sqref="D16"/>
    </sheetView>
  </sheetViews>
  <sheetFormatPr defaultColWidth="10.85546875" defaultRowHeight="15"/>
  <cols>
    <col min="1" max="1" width="4.42578125" style="372" customWidth="1"/>
    <col min="2" max="2" width="38.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+'[3]Indice de precios al consumidor'!B1</f>
        <v>Indice de precios al consumidor</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94.5" customHeight="1">
      <c r="B5" s="381" t="s">
        <v>4</v>
      </c>
      <c r="C5" s="119" t="s">
        <v>479</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119" t="s">
        <v>480</v>
      </c>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404" t="s">
        <v>481</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404" t="s">
        <v>482</v>
      </c>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404" t="s">
        <v>483</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346</v>
      </c>
      <c r="C10" s="404" t="s">
        <v>484</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488"/>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10</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342</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343</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344</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Indice de precios al consumidor'!A1" display="'Indice de precios al consumidor'!A1" xr:uid="{00000000-0004-0000-3800-000000000000}"/>
    <hyperlink ref="C17" r:id="rId1" xr:uid="{00000000-0004-0000-3800-000001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4" tint="0.79998168889431442"/>
  </sheetPr>
  <dimension ref="A1:W26"/>
  <sheetViews>
    <sheetView workbookViewId="0">
      <selection activeCell="B14" sqref="B14:J15"/>
    </sheetView>
  </sheetViews>
  <sheetFormatPr defaultColWidth="11.42578125" defaultRowHeight="15"/>
  <cols>
    <col min="1" max="1" width="5" style="2" customWidth="1"/>
    <col min="2" max="2" width="12.28515625" style="2" customWidth="1"/>
    <col min="3" max="3" width="17" style="2" customWidth="1"/>
    <col min="4" max="4" width="11" style="2" customWidth="1"/>
    <col min="5" max="5" width="13.42578125" style="2" customWidth="1"/>
    <col min="6" max="6" width="9.28515625" style="2" customWidth="1"/>
    <col min="7" max="7" width="10.7109375" style="2" customWidth="1"/>
    <col min="8" max="10" width="9.28515625" style="2" customWidth="1"/>
    <col min="11" max="11" width="12.42578125" style="2" customWidth="1"/>
    <col min="12" max="14" width="11.42578125" style="2"/>
    <col min="15" max="15" width="12.85546875" style="2" customWidth="1"/>
    <col min="16" max="16" width="11.42578125" style="2"/>
    <col min="17" max="17" width="6.42578125" style="2" customWidth="1"/>
    <col min="18" max="18" width="13.42578125" style="2" customWidth="1"/>
    <col min="19" max="19" width="18.42578125" style="2" customWidth="1"/>
    <col min="20" max="20" width="18.7109375" style="2" customWidth="1"/>
    <col min="21" max="21" width="22.42578125" style="2" customWidth="1"/>
    <col min="22" max="22" width="19.28515625" style="2" customWidth="1"/>
    <col min="23" max="23" width="13.42578125" style="2" customWidth="1"/>
    <col min="24" max="16384" width="11.42578125" style="2"/>
  </cols>
  <sheetData>
    <row r="1" spans="1:23" s="18" customFormat="1" ht="18.75">
      <c r="A1" s="65">
        <v>20</v>
      </c>
      <c r="B1" s="18" t="str">
        <f>+Indice!B35</f>
        <v xml:space="preserve">Tasa de mortalidad infantil </v>
      </c>
      <c r="K1" s="64" t="s">
        <v>19</v>
      </c>
    </row>
    <row r="2" spans="1:23" s="18" customFormat="1" ht="18.75">
      <c r="A2" s="65"/>
    </row>
    <row r="3" spans="1:23" s="18" customFormat="1" ht="18.75">
      <c r="A3" s="17"/>
      <c r="B3" s="489" t="s">
        <v>0</v>
      </c>
      <c r="C3" s="587" t="s">
        <v>224</v>
      </c>
      <c r="E3" s="489" t="s">
        <v>0</v>
      </c>
      <c r="F3" s="583" t="s">
        <v>175</v>
      </c>
      <c r="G3" s="583"/>
      <c r="H3" s="583"/>
      <c r="I3" s="583"/>
      <c r="J3" s="583"/>
      <c r="K3" s="584"/>
      <c r="M3" s="489" t="s">
        <v>0</v>
      </c>
      <c r="N3" s="583" t="s">
        <v>224</v>
      </c>
      <c r="O3" s="584"/>
      <c r="Q3" s="489" t="s">
        <v>0</v>
      </c>
      <c r="R3" s="583" t="s">
        <v>229</v>
      </c>
      <c r="S3" s="583"/>
      <c r="T3" s="583"/>
      <c r="U3" s="583"/>
      <c r="V3" s="583"/>
      <c r="W3" s="584"/>
    </row>
    <row r="4" spans="1:23" ht="40.5" customHeight="1">
      <c r="B4" s="490"/>
      <c r="C4" s="591"/>
      <c r="D4" s="55"/>
      <c r="E4" s="490"/>
      <c r="F4" s="70" t="s">
        <v>23</v>
      </c>
      <c r="G4" s="132" t="s">
        <v>24</v>
      </c>
      <c r="H4" s="132" t="s">
        <v>25</v>
      </c>
      <c r="I4" s="132" t="s">
        <v>26</v>
      </c>
      <c r="J4" s="132" t="s">
        <v>28</v>
      </c>
      <c r="K4" s="136" t="s">
        <v>27</v>
      </c>
      <c r="M4" s="490"/>
      <c r="N4" s="127" t="s">
        <v>227</v>
      </c>
      <c r="O4" s="128" t="s">
        <v>228</v>
      </c>
      <c r="Q4" s="490"/>
      <c r="R4" s="427" t="s">
        <v>398</v>
      </c>
      <c r="S4" s="427" t="s">
        <v>232</v>
      </c>
      <c r="T4" s="427" t="s">
        <v>231</v>
      </c>
      <c r="U4" s="427" t="s">
        <v>399</v>
      </c>
      <c r="V4" s="427" t="s">
        <v>230</v>
      </c>
      <c r="W4" s="428" t="s">
        <v>400</v>
      </c>
    </row>
    <row r="5" spans="1:23">
      <c r="B5" s="19">
        <v>2010</v>
      </c>
      <c r="C5" s="182">
        <v>9.4610981077803782</v>
      </c>
      <c r="D5" s="123"/>
      <c r="E5" s="19">
        <v>2010</v>
      </c>
      <c r="F5" s="185">
        <v>9.2079689018464528</v>
      </c>
      <c r="G5" s="185">
        <v>9.1813312930374913</v>
      </c>
      <c r="H5" s="185">
        <v>8.708633988554368</v>
      </c>
      <c r="I5" s="185">
        <v>12.833675564681725</v>
      </c>
      <c r="J5" s="185">
        <v>10.530274539300489</v>
      </c>
      <c r="K5" s="182">
        <v>7.0540189344718769</v>
      </c>
      <c r="M5" s="20">
        <v>2010</v>
      </c>
      <c r="N5" s="186">
        <v>6.8243986351202732</v>
      </c>
      <c r="O5" s="183">
        <v>2.6366994726601058</v>
      </c>
      <c r="Q5" s="389">
        <v>2010</v>
      </c>
      <c r="R5" s="186">
        <v>1.7883755588673622</v>
      </c>
      <c r="S5" s="186">
        <v>2.0864381520119228</v>
      </c>
      <c r="T5" s="186">
        <v>5.8122205663189268</v>
      </c>
      <c r="U5" s="186">
        <v>35.320417287630399</v>
      </c>
      <c r="V5" s="186">
        <v>49.329359165424741</v>
      </c>
      <c r="W5" s="183">
        <v>5.6631892697466473</v>
      </c>
    </row>
    <row r="6" spans="1:23">
      <c r="B6" s="20">
        <v>2011</v>
      </c>
      <c r="C6" s="183">
        <v>9.0662818715201681</v>
      </c>
      <c r="D6" s="123"/>
      <c r="E6" s="20">
        <v>2011</v>
      </c>
      <c r="F6" s="186">
        <v>8.9126134928389291</v>
      </c>
      <c r="G6" s="186">
        <v>8.7439044896586502</v>
      </c>
      <c r="H6" s="186">
        <v>9.1012514220705345</v>
      </c>
      <c r="I6" s="186">
        <v>8.6069493146318141</v>
      </c>
      <c r="J6" s="186">
        <v>10.535448686167575</v>
      </c>
      <c r="K6" s="183">
        <v>8.9547856723429238</v>
      </c>
      <c r="M6" s="20">
        <v>2011</v>
      </c>
      <c r="N6" s="186">
        <v>6.7384527423460705</v>
      </c>
      <c r="O6" s="183">
        <v>2.3278291291740971</v>
      </c>
      <c r="Q6" s="389">
        <v>2011</v>
      </c>
      <c r="R6" s="186">
        <v>1.2012012012012012</v>
      </c>
      <c r="S6" s="186">
        <v>1.6516516516516515</v>
      </c>
      <c r="T6" s="186">
        <v>4.2042042042042045</v>
      </c>
      <c r="U6" s="186">
        <v>36.336336336336338</v>
      </c>
      <c r="V6" s="186">
        <v>48.798798798798799</v>
      </c>
      <c r="W6" s="183">
        <v>7.6576576576576567</v>
      </c>
    </row>
    <row r="7" spans="1:23">
      <c r="B7" s="20">
        <v>2012</v>
      </c>
      <c r="C7" s="183">
        <v>8.5099419032812378</v>
      </c>
      <c r="D7" s="123"/>
      <c r="E7" s="20">
        <v>2012</v>
      </c>
      <c r="F7" s="186">
        <v>8.2557104002695745</v>
      </c>
      <c r="G7" s="186">
        <v>9.9059771658831437</v>
      </c>
      <c r="H7" s="186">
        <v>7.9022988505747138</v>
      </c>
      <c r="I7" s="186">
        <v>9.5238095238095255</v>
      </c>
      <c r="J7" s="186">
        <v>8.4203036053130944</v>
      </c>
      <c r="K7" s="183">
        <v>8.4045584045584061</v>
      </c>
      <c r="M7" s="20">
        <v>2012</v>
      </c>
      <c r="N7" s="186">
        <v>6.3415432452336145</v>
      </c>
      <c r="O7" s="183">
        <v>2.1683986580476229</v>
      </c>
      <c r="Q7" s="389">
        <v>2012</v>
      </c>
      <c r="R7" s="186">
        <v>1.6025641025641024</v>
      </c>
      <c r="S7" s="186">
        <v>1.6025641025641024</v>
      </c>
      <c r="T7" s="186">
        <v>4.3269230769230766</v>
      </c>
      <c r="U7" s="186">
        <v>37.179487179487182</v>
      </c>
      <c r="V7" s="186">
        <v>48.397435897435898</v>
      </c>
      <c r="W7" s="183">
        <v>6.7307692307692308</v>
      </c>
    </row>
    <row r="8" spans="1:23">
      <c r="B8" s="20">
        <v>2013</v>
      </c>
      <c r="C8" s="183">
        <v>8.6605244507441537</v>
      </c>
      <c r="D8" s="123"/>
      <c r="E8" s="20">
        <v>2013</v>
      </c>
      <c r="F8" s="186">
        <v>8.9203627779848418</v>
      </c>
      <c r="G8" s="186">
        <v>7.5385694249649369</v>
      </c>
      <c r="H8" s="186">
        <v>8.4745762711864412</v>
      </c>
      <c r="I8" s="186">
        <v>7.8613542969447927</v>
      </c>
      <c r="J8" s="186">
        <v>10.226712666338099</v>
      </c>
      <c r="K8" s="183">
        <v>6.9547203314590114</v>
      </c>
      <c r="M8" s="20">
        <v>2013</v>
      </c>
      <c r="N8" s="186">
        <v>6.4493267186392629</v>
      </c>
      <c r="O8" s="183">
        <v>2.2111977321048899</v>
      </c>
      <c r="Q8" s="389">
        <v>2013</v>
      </c>
      <c r="R8" s="186">
        <v>2.2913256955810146</v>
      </c>
      <c r="S8" s="186">
        <v>1.3093289689034371</v>
      </c>
      <c r="T8" s="186">
        <v>5.5646481178396074</v>
      </c>
      <c r="U8" s="186">
        <v>33.060556464811782</v>
      </c>
      <c r="V8" s="186">
        <v>50.900163666121109</v>
      </c>
      <c r="W8" s="183">
        <v>6.8739770867430439</v>
      </c>
    </row>
    <row r="9" spans="1:23">
      <c r="B9" s="20">
        <v>2014</v>
      </c>
      <c r="C9" s="183">
        <v>8.1066399231122812</v>
      </c>
      <c r="D9" s="123"/>
      <c r="E9" s="20">
        <v>2014</v>
      </c>
      <c r="F9" s="186">
        <v>8.2329810764315567</v>
      </c>
      <c r="G9" s="186">
        <v>5.8538217093159393</v>
      </c>
      <c r="H9" s="186">
        <v>9.2989985693848354</v>
      </c>
      <c r="I9" s="186">
        <v>9.2204526404023461</v>
      </c>
      <c r="J9" s="186">
        <v>8.6185360979265546</v>
      </c>
      <c r="K9" s="183">
        <v>7.0412415576950709</v>
      </c>
      <c r="M9" s="20">
        <v>2014</v>
      </c>
      <c r="N9" s="186">
        <v>6.2540916245316396</v>
      </c>
      <c r="O9" s="183">
        <v>1.8525482985806416</v>
      </c>
      <c r="Q9" s="389">
        <v>2014</v>
      </c>
      <c r="R9" s="186">
        <v>1.8900343642611683</v>
      </c>
      <c r="S9" s="186">
        <v>2.4054982817869419</v>
      </c>
      <c r="T9" s="186">
        <v>4.9828178694158076</v>
      </c>
      <c r="U9" s="186">
        <v>37.972508591065292</v>
      </c>
      <c r="V9" s="186">
        <v>46.907216494845358</v>
      </c>
      <c r="W9" s="183">
        <v>5.8419243986254292</v>
      </c>
    </row>
    <row r="10" spans="1:23">
      <c r="B10" s="20">
        <v>2015</v>
      </c>
      <c r="C10" s="183">
        <v>7.7416839554992416</v>
      </c>
      <c r="D10" s="123"/>
      <c r="E10" s="20">
        <v>2015</v>
      </c>
      <c r="F10" s="186">
        <v>7.4124646444942943</v>
      </c>
      <c r="G10" s="186">
        <v>6.9858578974271595</v>
      </c>
      <c r="H10" s="186">
        <v>7.6646706586826348</v>
      </c>
      <c r="I10" s="186">
        <v>7.349081364829396</v>
      </c>
      <c r="J10" s="186">
        <v>10.595047431316988</v>
      </c>
      <c r="K10" s="183">
        <v>7.3582455634107635</v>
      </c>
      <c r="M10" s="20">
        <v>2015</v>
      </c>
      <c r="N10" s="186">
        <v>5.8758824266558989</v>
      </c>
      <c r="O10" s="183">
        <v>1.8658015288433423</v>
      </c>
      <c r="Q10" s="389">
        <v>2015</v>
      </c>
      <c r="R10" s="186">
        <v>1.079136690647482</v>
      </c>
      <c r="S10" s="186">
        <v>2.877697841726619</v>
      </c>
      <c r="T10" s="186">
        <v>5.3956834532374103</v>
      </c>
      <c r="U10" s="186">
        <v>33.093525179856115</v>
      </c>
      <c r="V10" s="186">
        <v>51.618705035971225</v>
      </c>
      <c r="W10" s="183">
        <v>5.5755395683453237</v>
      </c>
    </row>
    <row r="11" spans="1:23">
      <c r="B11" s="21">
        <v>2016</v>
      </c>
      <c r="C11" s="184">
        <v>7.9281183932346719</v>
      </c>
      <c r="D11" s="22"/>
      <c r="E11" s="21">
        <v>2016</v>
      </c>
      <c r="F11" s="187">
        <v>7.3160954099017843</v>
      </c>
      <c r="G11" s="187">
        <v>8.464328899637243</v>
      </c>
      <c r="H11" s="187">
        <v>9.1720975138788319</v>
      </c>
      <c r="I11" s="187">
        <v>7.2582108510252228</v>
      </c>
      <c r="J11" s="187">
        <v>10.653317930945963</v>
      </c>
      <c r="K11" s="184">
        <v>7.7282006415864686</v>
      </c>
      <c r="M11" s="21">
        <v>2016</v>
      </c>
      <c r="N11" s="187">
        <v>6.1567910405119708</v>
      </c>
      <c r="O11" s="184">
        <v>1.7713273527227016</v>
      </c>
      <c r="Q11" s="390">
        <v>2016</v>
      </c>
      <c r="R11" s="187">
        <v>2.3423423423423424</v>
      </c>
      <c r="S11" s="187">
        <v>1.6216216216216217</v>
      </c>
      <c r="T11" s="187">
        <v>7.0270270270270272</v>
      </c>
      <c r="U11" s="187">
        <v>34.774774774774777</v>
      </c>
      <c r="V11" s="187">
        <v>48.648648648648653</v>
      </c>
      <c r="W11" s="184">
        <v>5.4054054054054053</v>
      </c>
    </row>
    <row r="12" spans="1:23">
      <c r="B12" s="22" t="s">
        <v>176</v>
      </c>
      <c r="C12" s="22"/>
    </row>
    <row r="14" spans="1:23" s="24" customFormat="1" ht="12.75" customHeight="1">
      <c r="B14" s="502" t="s">
        <v>427</v>
      </c>
      <c r="C14" s="502"/>
      <c r="D14" s="502"/>
      <c r="E14" s="502"/>
      <c r="F14" s="502"/>
      <c r="G14" s="502"/>
      <c r="H14" s="502"/>
      <c r="I14" s="502"/>
      <c r="J14" s="502"/>
    </row>
    <row r="15" spans="1:23" s="24" customFormat="1" ht="12.75">
      <c r="B15" s="502"/>
      <c r="C15" s="502"/>
      <c r="D15" s="502"/>
      <c r="E15" s="502"/>
      <c r="F15" s="502"/>
      <c r="G15" s="502"/>
      <c r="H15" s="502"/>
      <c r="I15" s="502"/>
      <c r="J15" s="502"/>
    </row>
    <row r="16" spans="1:23" s="24" customFormat="1" ht="13.5" customHeight="1">
      <c r="B16" s="142"/>
      <c r="C16" s="142"/>
      <c r="D16" s="142"/>
      <c r="E16" s="142"/>
    </row>
    <row r="17" spans="2:13" ht="15.75">
      <c r="B17" s="23" t="s">
        <v>1</v>
      </c>
      <c r="C17" s="23"/>
      <c r="D17" s="23"/>
    </row>
    <row r="18" spans="2:13" ht="15" customHeight="1">
      <c r="B18" s="517" t="s">
        <v>441</v>
      </c>
      <c r="C18" s="494"/>
      <c r="D18" s="494"/>
      <c r="E18" s="494"/>
      <c r="F18" s="494"/>
      <c r="G18" s="494"/>
      <c r="H18" s="494"/>
      <c r="I18" s="494"/>
      <c r="J18" s="494"/>
      <c r="K18" s="494"/>
      <c r="L18" s="494"/>
      <c r="M18" s="495"/>
    </row>
    <row r="19" spans="2:13">
      <c r="B19" s="496"/>
      <c r="C19" s="497"/>
      <c r="D19" s="497"/>
      <c r="E19" s="497"/>
      <c r="F19" s="497"/>
      <c r="G19" s="497"/>
      <c r="H19" s="497"/>
      <c r="I19" s="497"/>
      <c r="J19" s="497"/>
      <c r="K19" s="497"/>
      <c r="L19" s="497"/>
      <c r="M19" s="498"/>
    </row>
    <row r="20" spans="2:13">
      <c r="B20" s="496"/>
      <c r="C20" s="497"/>
      <c r="D20" s="497"/>
      <c r="E20" s="497"/>
      <c r="F20" s="497"/>
      <c r="G20" s="497"/>
      <c r="H20" s="497"/>
      <c r="I20" s="497"/>
      <c r="J20" s="497"/>
      <c r="K20" s="497"/>
      <c r="L20" s="497"/>
      <c r="M20" s="498"/>
    </row>
    <row r="21" spans="2:13">
      <c r="B21" s="496"/>
      <c r="C21" s="497"/>
      <c r="D21" s="497"/>
      <c r="E21" s="497"/>
      <c r="F21" s="497"/>
      <c r="G21" s="497"/>
      <c r="H21" s="497"/>
      <c r="I21" s="497"/>
      <c r="J21" s="497"/>
      <c r="K21" s="497"/>
      <c r="L21" s="497"/>
      <c r="M21" s="498"/>
    </row>
    <row r="22" spans="2:13">
      <c r="B22" s="496"/>
      <c r="C22" s="497"/>
      <c r="D22" s="497"/>
      <c r="E22" s="497"/>
      <c r="F22" s="497"/>
      <c r="G22" s="497"/>
      <c r="H22" s="497"/>
      <c r="I22" s="497"/>
      <c r="J22" s="497"/>
      <c r="K22" s="497"/>
      <c r="L22" s="497"/>
      <c r="M22" s="498"/>
    </row>
    <row r="23" spans="2:13">
      <c r="B23" s="496"/>
      <c r="C23" s="497"/>
      <c r="D23" s="497"/>
      <c r="E23" s="497"/>
      <c r="F23" s="497"/>
      <c r="G23" s="497"/>
      <c r="H23" s="497"/>
      <c r="I23" s="497"/>
      <c r="J23" s="497"/>
      <c r="K23" s="497"/>
      <c r="L23" s="497"/>
      <c r="M23" s="498"/>
    </row>
    <row r="24" spans="2:13">
      <c r="B24" s="496"/>
      <c r="C24" s="497"/>
      <c r="D24" s="497"/>
      <c r="E24" s="497"/>
      <c r="F24" s="497"/>
      <c r="G24" s="497"/>
      <c r="H24" s="497"/>
      <c r="I24" s="497"/>
      <c r="J24" s="497"/>
      <c r="K24" s="497"/>
      <c r="L24" s="497"/>
      <c r="M24" s="498"/>
    </row>
    <row r="25" spans="2:13">
      <c r="B25" s="496"/>
      <c r="C25" s="497"/>
      <c r="D25" s="497"/>
      <c r="E25" s="497"/>
      <c r="F25" s="497"/>
      <c r="G25" s="497"/>
      <c r="H25" s="497"/>
      <c r="I25" s="497"/>
      <c r="J25" s="497"/>
      <c r="K25" s="497"/>
      <c r="L25" s="497"/>
      <c r="M25" s="498"/>
    </row>
    <row r="26" spans="2:13" ht="36.75" customHeight="1">
      <c r="B26" s="499"/>
      <c r="C26" s="500"/>
      <c r="D26" s="500"/>
      <c r="E26" s="500"/>
      <c r="F26" s="500"/>
      <c r="G26" s="500"/>
      <c r="H26" s="500"/>
      <c r="I26" s="500"/>
      <c r="J26" s="500"/>
      <c r="K26" s="500"/>
      <c r="L26" s="500"/>
      <c r="M26" s="501"/>
    </row>
  </sheetData>
  <mergeCells count="10">
    <mergeCell ref="B18:M26"/>
    <mergeCell ref="Q3:Q4"/>
    <mergeCell ref="R3:W3"/>
    <mergeCell ref="C3:C4"/>
    <mergeCell ref="B14:J15"/>
    <mergeCell ref="E3:E4"/>
    <mergeCell ref="F3:K3"/>
    <mergeCell ref="M3:M4"/>
    <mergeCell ref="N3:O3"/>
    <mergeCell ref="B3:B4"/>
  </mergeCells>
  <hyperlinks>
    <hyperlink ref="A1" location="Indice!A1" display="Indice!A1" xr:uid="{00000000-0004-0000-3900-000000000000}"/>
    <hyperlink ref="K1" location="Ficha_TMI!A1" display="ficha técnica" xr:uid="{00000000-0004-0000-39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4" tint="0.59999389629810485"/>
  </sheetPr>
  <dimension ref="A1:AD46"/>
  <sheetViews>
    <sheetView workbookViewId="0">
      <selection activeCell="D9" sqref="D9"/>
    </sheetView>
  </sheetViews>
  <sheetFormatPr defaultColWidth="11.42578125" defaultRowHeight="15"/>
  <cols>
    <col min="1" max="1" width="4.42578125" style="2" customWidth="1"/>
    <col min="2" max="2" width="39.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+TMI!B1</f>
        <v xml:space="preserve">Tasa de mortalidad infantil </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t="s">
        <v>292</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32</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225</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226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354</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MI!A1" display="TMI!A1" xr:uid="{00000000-0004-0000-3A00-000000000000}"/>
    <hyperlink ref="C17" r:id="rId1" xr:uid="{00000000-0004-0000-3A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W26"/>
  <sheetViews>
    <sheetView workbookViewId="0"/>
  </sheetViews>
  <sheetFormatPr defaultColWidth="11.42578125" defaultRowHeight="15"/>
  <cols>
    <col min="1" max="1" width="5" style="2" customWidth="1"/>
    <col min="2" max="2" width="11.42578125" style="2"/>
    <col min="3" max="3" width="18.7109375" style="2" bestFit="1" customWidth="1"/>
    <col min="4" max="4" width="8.140625" style="2" customWidth="1"/>
    <col min="5" max="5" width="11.42578125" style="2"/>
    <col min="6" max="7" width="12" style="2" customWidth="1"/>
    <col min="8" max="8" width="14.85546875" style="2" customWidth="1"/>
    <col min="9" max="9" width="7" style="2" bestFit="1" customWidth="1"/>
    <col min="10" max="10" width="13.140625" style="2" bestFit="1" customWidth="1"/>
    <col min="11" max="11" width="12.42578125" style="2" bestFit="1" customWidth="1"/>
    <col min="12" max="16384" width="11.42578125" style="2"/>
  </cols>
  <sheetData>
    <row r="1" spans="1:23" s="18" customFormat="1" ht="18.75">
      <c r="A1" s="65">
        <v>2</v>
      </c>
      <c r="B1" s="18" t="str">
        <f>+Indice!B5</f>
        <v>Tasa de crecimiento de la población (por mil habitantes)</v>
      </c>
      <c r="K1" s="52" t="s">
        <v>19</v>
      </c>
    </row>
    <row r="2" spans="1:23" s="18" customFormat="1" ht="18.75">
      <c r="A2" s="17"/>
      <c r="K2" s="25"/>
    </row>
    <row r="3" spans="1:23">
      <c r="E3" s="489" t="s">
        <v>0</v>
      </c>
      <c r="F3" s="491" t="s">
        <v>33</v>
      </c>
      <c r="G3" s="491"/>
      <c r="H3" s="491"/>
      <c r="I3" s="491"/>
      <c r="J3" s="491"/>
      <c r="K3" s="492"/>
    </row>
    <row r="4" spans="1:23">
      <c r="B4" s="179" t="s">
        <v>0</v>
      </c>
      <c r="C4" s="161" t="s">
        <v>38</v>
      </c>
      <c r="E4" s="536"/>
      <c r="F4" s="180" t="s">
        <v>23</v>
      </c>
      <c r="G4" s="180" t="s">
        <v>24</v>
      </c>
      <c r="H4" s="180" t="s">
        <v>25</v>
      </c>
      <c r="I4" s="180" t="s">
        <v>26</v>
      </c>
      <c r="J4" s="180" t="s">
        <v>28</v>
      </c>
      <c r="K4" s="181" t="s">
        <v>27</v>
      </c>
    </row>
    <row r="5" spans="1:23">
      <c r="B5" s="19" t="s">
        <v>147</v>
      </c>
      <c r="C5" s="182">
        <f>LN('Población total '!C6/'Población total '!C5)/1*1000</f>
        <v>12.766497802827143</v>
      </c>
      <c r="D5" s="26"/>
      <c r="E5" s="19" t="s">
        <v>147</v>
      </c>
      <c r="F5" s="185">
        <f>LN('Población total '!F7/'Población total '!F6)/1*1000</f>
        <v>11.515374189623607</v>
      </c>
      <c r="G5" s="185">
        <f>LN('Población total '!G7/'Población total '!G6)/1*1000</f>
        <v>16.004153562603118</v>
      </c>
      <c r="H5" s="185">
        <f>LN('Población total '!H7/'Población total '!H6)/1*1000</f>
        <v>17.489218570559675</v>
      </c>
      <c r="I5" s="185">
        <f>LN('Población total '!I7/'Población total '!I6)/1*1000</f>
        <v>7.8427016774741958</v>
      </c>
      <c r="J5" s="185">
        <f>LN('Población total '!J7/'Población total '!J6)/1*1000</f>
        <v>13.067380091481176</v>
      </c>
      <c r="K5" s="182">
        <f>LN('Población total '!K7/'Población total '!K6)/1*1000</f>
        <v>20.835778240963805</v>
      </c>
      <c r="L5" s="26"/>
      <c r="M5" s="26"/>
      <c r="N5" s="26"/>
      <c r="O5" s="26"/>
      <c r="P5" s="26"/>
      <c r="Q5" s="26"/>
      <c r="R5" s="26"/>
      <c r="S5" s="26"/>
      <c r="T5" s="26"/>
      <c r="U5" s="26"/>
      <c r="V5" s="26"/>
      <c r="W5" s="26"/>
    </row>
    <row r="6" spans="1:23">
      <c r="B6" s="20" t="s">
        <v>148</v>
      </c>
      <c r="C6" s="183">
        <f>LN('Población total '!C7/'Población total '!C6)/1*1000</f>
        <v>13.046506806741242</v>
      </c>
      <c r="D6" s="26"/>
      <c r="E6" s="20" t="s">
        <v>148</v>
      </c>
      <c r="F6" s="186">
        <f>LN('Población total '!F8/'Población total '!F7)/1*1000</f>
        <v>11.807947461401763</v>
      </c>
      <c r="G6" s="186">
        <f>LN('Población total '!G8/'Población total '!G7)/1*1000</f>
        <v>16.461277054071932</v>
      </c>
      <c r="H6" s="186">
        <f>LN('Población total '!H8/'Población total '!H7)/1*1000</f>
        <v>17.7789202668984</v>
      </c>
      <c r="I6" s="186">
        <f>LN('Población total '!I8/'Población total '!I7)/1*1000</f>
        <v>8.1185117393676407</v>
      </c>
      <c r="J6" s="186">
        <f>LN('Población total '!J8/'Población total '!J7)/1*1000</f>
        <v>13.285076654688412</v>
      </c>
      <c r="K6" s="183">
        <f>LN('Población total '!K8/'Población total '!K7)/1*1000</f>
        <v>20.786048299673762</v>
      </c>
      <c r="L6" s="26"/>
      <c r="M6" s="26"/>
      <c r="N6" s="26"/>
      <c r="O6" s="26"/>
      <c r="P6" s="26"/>
      <c r="Q6" s="26"/>
    </row>
    <row r="7" spans="1:23">
      <c r="B7" s="20" t="s">
        <v>149</v>
      </c>
      <c r="C7" s="183">
        <f>LN('Población total '!C8/'Población total '!C7)/1*1000</f>
        <v>12.965267198409732</v>
      </c>
      <c r="D7" s="26"/>
      <c r="E7" s="20" t="s">
        <v>149</v>
      </c>
      <c r="F7" s="186">
        <f>LN('Población total '!F9/'Población total '!F8)/1*1000</f>
        <v>11.678641010001803</v>
      </c>
      <c r="G7" s="186">
        <f>LN('Población total '!G9/'Población total '!G8)/1*1000</f>
        <v>16.409304859231479</v>
      </c>
      <c r="H7" s="186">
        <f>LN('Población total '!H9/'Población total '!H8)/1*1000</f>
        <v>17.586539386166763</v>
      </c>
      <c r="I7" s="186">
        <f>LN('Población total '!I9/'Población total '!I8)/1*1000</f>
        <v>8.2484657248376205</v>
      </c>
      <c r="J7" s="186">
        <f>LN('Población total '!J9/'Población total '!J8)/1*1000</f>
        <v>13.397306771229426</v>
      </c>
      <c r="K7" s="183">
        <f>LN('Población total '!K9/'Población total '!K8)/1*1000</f>
        <v>20.595396632365258</v>
      </c>
      <c r="L7" s="26"/>
      <c r="M7" s="26"/>
      <c r="N7" s="26"/>
      <c r="O7" s="26"/>
      <c r="P7" s="26"/>
      <c r="Q7" s="26"/>
    </row>
    <row r="8" spans="1:23">
      <c r="B8" s="20" t="s">
        <v>150</v>
      </c>
      <c r="C8" s="183">
        <f>LN('Población total '!C9/'Población total '!C8)/1*1000</f>
        <v>12.640524916458769</v>
      </c>
      <c r="D8" s="26"/>
      <c r="E8" s="20" t="s">
        <v>150</v>
      </c>
      <c r="F8" s="186">
        <f>LN('Población total '!F10/'Población total '!F9)/1*1000</f>
        <v>11.388951264816333</v>
      </c>
      <c r="G8" s="186">
        <f>LN('Población total '!G10/'Población total '!G9)/1*1000</f>
        <v>16.008229552631633</v>
      </c>
      <c r="H8" s="186">
        <f>LN('Población total '!H10/'Población total '!H9)/1*1000</f>
        <v>17.093807360871832</v>
      </c>
      <c r="I8" s="186">
        <f>LN('Población total '!I10/'Población total '!I9)/1*1000</f>
        <v>7.9760100640692437</v>
      </c>
      <c r="J8" s="186">
        <f>LN('Población total '!J10/'Población total '!J9)/1*1000</f>
        <v>13.105737339894901</v>
      </c>
      <c r="K8" s="183">
        <f>LN('Población total '!K10/'Población total '!K9)/1*1000</f>
        <v>19.983608677624208</v>
      </c>
      <c r="L8" s="26"/>
      <c r="M8" s="26"/>
      <c r="N8" s="26"/>
      <c r="O8" s="26"/>
      <c r="P8" s="26"/>
      <c r="Q8" s="26"/>
    </row>
    <row r="9" spans="1:23">
      <c r="B9" s="20" t="s">
        <v>151</v>
      </c>
      <c r="C9" s="183">
        <f>LN('Población total '!C10/'Población total '!C9)/1*1000</f>
        <v>12.307468384263505</v>
      </c>
      <c r="D9" s="26"/>
      <c r="E9" s="20" t="s">
        <v>151</v>
      </c>
      <c r="F9" s="186">
        <f>LN('Población total '!F11/'Población total '!F10)/1*1000</f>
        <v>11.147743842465864</v>
      </c>
      <c r="G9" s="186">
        <f>LN('Población total '!G11/'Población total '!G10)/1*1000</f>
        <v>15.641107331132893</v>
      </c>
      <c r="H9" s="186">
        <f>LN('Población total '!H11/'Población total '!H10)/1*1000</f>
        <v>16.677974808171466</v>
      </c>
      <c r="I9" s="186">
        <f>LN('Población total '!I11/'Población total '!I10)/1*1000</f>
        <v>7.5144150731246517</v>
      </c>
      <c r="J9" s="186">
        <f>LN('Población total '!J11/'Población total '!J10)/1*1000</f>
        <v>12.581030495047766</v>
      </c>
      <c r="K9" s="183">
        <f>LN('Población total '!K11/'Población total '!K10)/1*1000</f>
        <v>19.248859123697233</v>
      </c>
      <c r="L9" s="26"/>
      <c r="M9" s="26"/>
      <c r="N9" s="26"/>
      <c r="O9" s="26"/>
      <c r="P9" s="26"/>
      <c r="Q9" s="26"/>
    </row>
    <row r="10" spans="1:23">
      <c r="B10" s="21" t="s">
        <v>152</v>
      </c>
      <c r="C10" s="184">
        <f>LN('Población total '!C11/'Población total '!C10)/1*1000</f>
        <v>11.960936207080481</v>
      </c>
      <c r="D10" s="26"/>
      <c r="E10" s="21" t="s">
        <v>152</v>
      </c>
      <c r="F10" s="187">
        <f>LN('Población total '!F12/'Población total '!F11)/1*1000</f>
        <v>10.625832413520858</v>
      </c>
      <c r="G10" s="187">
        <f>LN('Población total '!G12/'Población total '!G11)/1*1000</f>
        <v>15.831150113999568</v>
      </c>
      <c r="H10" s="187">
        <f>LN('Población total '!H12/'Población total '!H11)/1*1000</f>
        <v>16.474627159957834</v>
      </c>
      <c r="I10" s="187">
        <f>LN('Población total '!I12/'Población total '!I11)/1*1000</f>
        <v>6.5339555229749351</v>
      </c>
      <c r="J10" s="187">
        <f>LN('Población total '!J12/'Población total '!J11)/1*1000</f>
        <v>12.584174063112965</v>
      </c>
      <c r="K10" s="184">
        <f>LN('Población total '!K12/'Población total '!K11)/1*1000</f>
        <v>19.739854691398634</v>
      </c>
      <c r="L10" s="26"/>
      <c r="M10" s="26"/>
      <c r="N10" s="26"/>
      <c r="O10" s="26"/>
      <c r="P10" s="26"/>
      <c r="Q10" s="26"/>
    </row>
    <row r="11" spans="1:23">
      <c r="B11" s="538" t="s">
        <v>146</v>
      </c>
      <c r="C11" s="538"/>
    </row>
    <row r="12" spans="1:23">
      <c r="B12" s="539"/>
      <c r="C12" s="539"/>
    </row>
    <row r="14" spans="1:23" s="24" customFormat="1" ht="12.75">
      <c r="B14" s="502" t="s">
        <v>427</v>
      </c>
      <c r="C14" s="502"/>
      <c r="D14" s="502"/>
      <c r="E14" s="502"/>
      <c r="F14" s="502"/>
      <c r="G14" s="502"/>
      <c r="H14" s="502"/>
      <c r="I14" s="502"/>
      <c r="J14" s="502"/>
      <c r="K14" s="502"/>
      <c r="L14" s="502"/>
    </row>
    <row r="15" spans="1:23" s="24" customFormat="1" ht="12.75">
      <c r="B15" s="502"/>
      <c r="C15" s="502"/>
      <c r="D15" s="502"/>
      <c r="E15" s="502"/>
      <c r="F15" s="502"/>
      <c r="G15" s="502"/>
      <c r="H15" s="502"/>
      <c r="I15" s="502"/>
      <c r="J15" s="502"/>
      <c r="K15" s="502"/>
      <c r="L15" s="502"/>
    </row>
    <row r="16" spans="1:23">
      <c r="B16" s="537"/>
      <c r="C16" s="537"/>
      <c r="D16" s="537"/>
      <c r="E16" s="537"/>
      <c r="F16" s="537"/>
      <c r="G16" s="537"/>
      <c r="H16" s="537"/>
      <c r="I16" s="537"/>
      <c r="J16" s="537"/>
      <c r="K16" s="537"/>
      <c r="L16" s="537"/>
    </row>
    <row r="17" spans="2:12" ht="15.75">
      <c r="B17" s="23" t="s">
        <v>1</v>
      </c>
      <c r="C17" s="33"/>
      <c r="D17" s="33"/>
      <c r="E17" s="33"/>
      <c r="F17" s="33"/>
      <c r="G17" s="33"/>
      <c r="H17" s="33"/>
      <c r="I17" s="33"/>
      <c r="J17" s="33"/>
      <c r="K17" s="33"/>
      <c r="L17" s="33"/>
    </row>
    <row r="18" spans="2:12" ht="15" customHeight="1">
      <c r="B18" s="517" t="s">
        <v>429</v>
      </c>
      <c r="C18" s="494"/>
      <c r="D18" s="494"/>
      <c r="E18" s="494"/>
      <c r="F18" s="494"/>
      <c r="G18" s="494"/>
      <c r="H18" s="494"/>
      <c r="I18" s="494"/>
      <c r="J18" s="494"/>
      <c r="K18" s="494"/>
      <c r="L18" s="495"/>
    </row>
    <row r="19" spans="2:12">
      <c r="B19" s="496"/>
      <c r="C19" s="497"/>
      <c r="D19" s="497"/>
      <c r="E19" s="497"/>
      <c r="F19" s="497"/>
      <c r="G19" s="497"/>
      <c r="H19" s="497"/>
      <c r="I19" s="497"/>
      <c r="J19" s="497"/>
      <c r="K19" s="497"/>
      <c r="L19" s="498"/>
    </row>
    <row r="20" spans="2:12">
      <c r="B20" s="496"/>
      <c r="C20" s="497"/>
      <c r="D20" s="497"/>
      <c r="E20" s="497"/>
      <c r="F20" s="497"/>
      <c r="G20" s="497"/>
      <c r="H20" s="497"/>
      <c r="I20" s="497"/>
      <c r="J20" s="497"/>
      <c r="K20" s="497"/>
      <c r="L20" s="498"/>
    </row>
    <row r="21" spans="2:12">
      <c r="B21" s="496"/>
      <c r="C21" s="497"/>
      <c r="D21" s="497"/>
      <c r="E21" s="497"/>
      <c r="F21" s="497"/>
      <c r="G21" s="497"/>
      <c r="H21" s="497"/>
      <c r="I21" s="497"/>
      <c r="J21" s="497"/>
      <c r="K21" s="497"/>
      <c r="L21" s="498"/>
    </row>
    <row r="22" spans="2:12">
      <c r="B22" s="496"/>
      <c r="C22" s="497"/>
      <c r="D22" s="497"/>
      <c r="E22" s="497"/>
      <c r="F22" s="497"/>
      <c r="G22" s="497"/>
      <c r="H22" s="497"/>
      <c r="I22" s="497"/>
      <c r="J22" s="497"/>
      <c r="K22" s="497"/>
      <c r="L22" s="498"/>
    </row>
    <row r="23" spans="2:12">
      <c r="B23" s="496"/>
      <c r="C23" s="497"/>
      <c r="D23" s="497"/>
      <c r="E23" s="497"/>
      <c r="F23" s="497"/>
      <c r="G23" s="497"/>
      <c r="H23" s="497"/>
      <c r="I23" s="497"/>
      <c r="J23" s="497"/>
      <c r="K23" s="497"/>
      <c r="L23" s="498"/>
    </row>
    <row r="24" spans="2:12">
      <c r="B24" s="496"/>
      <c r="C24" s="497"/>
      <c r="D24" s="497"/>
      <c r="E24" s="497"/>
      <c r="F24" s="497"/>
      <c r="G24" s="497"/>
      <c r="H24" s="497"/>
      <c r="I24" s="497"/>
      <c r="J24" s="497"/>
      <c r="K24" s="497"/>
      <c r="L24" s="498"/>
    </row>
    <row r="25" spans="2:12">
      <c r="B25" s="496"/>
      <c r="C25" s="497"/>
      <c r="D25" s="497"/>
      <c r="E25" s="497"/>
      <c r="F25" s="497"/>
      <c r="G25" s="497"/>
      <c r="H25" s="497"/>
      <c r="I25" s="497"/>
      <c r="J25" s="497"/>
      <c r="K25" s="497"/>
      <c r="L25" s="498"/>
    </row>
    <row r="26" spans="2:12">
      <c r="B26" s="499"/>
      <c r="C26" s="500"/>
      <c r="D26" s="500"/>
      <c r="E26" s="500"/>
      <c r="F26" s="500"/>
      <c r="G26" s="500"/>
      <c r="H26" s="500"/>
      <c r="I26" s="500"/>
      <c r="J26" s="500"/>
      <c r="K26" s="500"/>
      <c r="L26" s="501"/>
    </row>
  </sheetData>
  <mergeCells count="5">
    <mergeCell ref="E3:E4"/>
    <mergeCell ref="F3:K3"/>
    <mergeCell ref="B14:L16"/>
    <mergeCell ref="B11:C12"/>
    <mergeCell ref="B18:L26"/>
  </mergeCells>
  <hyperlinks>
    <hyperlink ref="A1" location="Indice!A1" display="Indice!A1" xr:uid="{00000000-0004-0000-0500-000000000000}"/>
    <hyperlink ref="K1" location="'Ficha_tasa de crecimiento de la'!A1" display="ficha técnica" xr:uid="{00000000-0004-0000-05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4" tint="0.79998168889431442"/>
  </sheetPr>
  <dimension ref="A1:S26"/>
  <sheetViews>
    <sheetView workbookViewId="0">
      <selection activeCell="B14" sqref="B14:J15"/>
    </sheetView>
  </sheetViews>
  <sheetFormatPr defaultColWidth="11.42578125" defaultRowHeight="15"/>
  <cols>
    <col min="1" max="1" width="5" style="2" customWidth="1"/>
    <col min="2" max="2" width="12.28515625" style="2" customWidth="1"/>
    <col min="3" max="3" width="17" style="2" customWidth="1"/>
    <col min="4" max="4" width="11" style="2" customWidth="1"/>
    <col min="5" max="5" width="13.42578125" style="2" customWidth="1"/>
    <col min="6" max="6" width="9.28515625" style="2" customWidth="1"/>
    <col min="7" max="7" width="10.7109375" style="2" customWidth="1"/>
    <col min="8" max="8" width="15.85546875" style="2" customWidth="1"/>
    <col min="9" max="9" width="9.28515625" style="2" customWidth="1"/>
    <col min="10" max="10" width="15.28515625" style="2" customWidth="1"/>
    <col min="11" max="11" width="12.42578125" style="2" customWidth="1"/>
    <col min="12" max="12" width="11.42578125" style="2"/>
    <col min="13" max="13" width="8.28515625" style="2" customWidth="1"/>
    <col min="14" max="15" width="11.42578125" style="2"/>
    <col min="16" max="16" width="14.140625" style="2" customWidth="1"/>
    <col min="17" max="19" width="13.42578125" style="2" bestFit="1" customWidth="1"/>
    <col min="20" max="16384" width="11.42578125" style="2"/>
  </cols>
  <sheetData>
    <row r="1" spans="1:19" s="18" customFormat="1" ht="18.75">
      <c r="A1" s="65">
        <v>22</v>
      </c>
      <c r="B1" s="18" t="str">
        <f>+Indice!B36</f>
        <v>Razón de mortalidad materna</v>
      </c>
      <c r="K1" s="64" t="s">
        <v>19</v>
      </c>
    </row>
    <row r="2" spans="1:19" s="18" customFormat="1" ht="18.75">
      <c r="A2" s="65"/>
    </row>
    <row r="3" spans="1:19" s="18" customFormat="1" ht="17.25" customHeight="1">
      <c r="A3" s="17"/>
      <c r="B3" s="541" t="s">
        <v>0</v>
      </c>
      <c r="C3" s="587" t="s">
        <v>235</v>
      </c>
      <c r="E3" s="489" t="s">
        <v>0</v>
      </c>
      <c r="F3" s="583" t="s">
        <v>175</v>
      </c>
      <c r="G3" s="583"/>
      <c r="H3" s="583"/>
      <c r="I3" s="583"/>
      <c r="J3" s="583"/>
      <c r="K3" s="584"/>
      <c r="M3" s="541" t="s">
        <v>0</v>
      </c>
      <c r="N3" s="583" t="s">
        <v>236</v>
      </c>
      <c r="O3" s="583"/>
      <c r="P3" s="584"/>
    </row>
    <row r="4" spans="1:19" ht="13.5" customHeight="1">
      <c r="B4" s="542"/>
      <c r="C4" s="591"/>
      <c r="D4" s="55"/>
      <c r="E4" s="490"/>
      <c r="F4" s="70" t="s">
        <v>23</v>
      </c>
      <c r="G4" s="132" t="s">
        <v>24</v>
      </c>
      <c r="H4" s="132" t="s">
        <v>25</v>
      </c>
      <c r="I4" s="132" t="s">
        <v>26</v>
      </c>
      <c r="J4" s="132" t="s">
        <v>28</v>
      </c>
      <c r="K4" s="136" t="s">
        <v>27</v>
      </c>
      <c r="M4" s="542"/>
      <c r="N4" s="127" t="s">
        <v>237</v>
      </c>
      <c r="O4" s="127" t="s">
        <v>238</v>
      </c>
      <c r="P4" s="128" t="s">
        <v>239</v>
      </c>
    </row>
    <row r="5" spans="1:19">
      <c r="B5" s="19">
        <v>2010</v>
      </c>
      <c r="C5" s="182">
        <v>2.2559995488000899</v>
      </c>
      <c r="D5" s="123"/>
      <c r="E5" s="19">
        <v>2010</v>
      </c>
      <c r="F5" s="185">
        <v>1.7006802721088434</v>
      </c>
      <c r="G5" s="185">
        <v>1.530221882172915</v>
      </c>
      <c r="H5" s="185">
        <v>1.7111567419575633</v>
      </c>
      <c r="I5" s="185">
        <v>2.5072082236429734</v>
      </c>
      <c r="J5" s="185">
        <v>7.425283088917765</v>
      </c>
      <c r="K5" s="182">
        <v>0.14099997180000565</v>
      </c>
      <c r="M5" s="20">
        <v>2010</v>
      </c>
      <c r="N5" s="186">
        <v>1.2689997462000506</v>
      </c>
      <c r="O5" s="186">
        <v>0.98699980260003939</v>
      </c>
      <c r="P5" s="183">
        <v>0</v>
      </c>
      <c r="Q5" s="26"/>
      <c r="R5" s="26"/>
      <c r="S5" s="26"/>
    </row>
    <row r="6" spans="1:19">
      <c r="B6" s="20">
        <v>2011</v>
      </c>
      <c r="C6" s="183">
        <v>2.3142160933309737</v>
      </c>
      <c r="D6" s="123"/>
      <c r="E6" s="20">
        <v>2011</v>
      </c>
      <c r="F6" s="186">
        <v>2.6213569096585085</v>
      </c>
      <c r="G6" s="186">
        <v>0</v>
      </c>
      <c r="H6" s="186">
        <v>1.5938795027095951</v>
      </c>
      <c r="I6" s="186">
        <v>0</v>
      </c>
      <c r="J6" s="186">
        <v>8.9766606822262123</v>
      </c>
      <c r="K6" s="183">
        <v>0.13613035843123375</v>
      </c>
      <c r="M6" s="20">
        <v>2011</v>
      </c>
      <c r="N6" s="186">
        <v>1.9058250180372724</v>
      </c>
      <c r="O6" s="186">
        <v>0.40839107529370128</v>
      </c>
      <c r="P6" s="183">
        <v>0.13613035843123372</v>
      </c>
      <c r="Q6" s="26"/>
      <c r="R6" s="26"/>
      <c r="S6" s="26"/>
    </row>
    <row r="7" spans="1:19">
      <c r="B7" s="20">
        <v>2012</v>
      </c>
      <c r="C7" s="183">
        <v>3.0003000300030007</v>
      </c>
      <c r="D7" s="123"/>
      <c r="E7" s="20">
        <v>2012</v>
      </c>
      <c r="F7" s="186">
        <v>3.610368979709726</v>
      </c>
      <c r="G7" s="186">
        <v>2.9044437990124892</v>
      </c>
      <c r="H7" s="186">
        <v>0</v>
      </c>
      <c r="I7" s="186">
        <v>1.1373976342129208</v>
      </c>
      <c r="J7" s="186">
        <v>3.4904013961605584</v>
      </c>
      <c r="K7" s="183">
        <v>0.27275454818209094</v>
      </c>
      <c r="M7" s="20">
        <v>2012</v>
      </c>
      <c r="N7" s="186">
        <v>2.3184136595477729</v>
      </c>
      <c r="O7" s="186">
        <v>0.68188637045522726</v>
      </c>
      <c r="P7" s="183">
        <v>0</v>
      </c>
      <c r="Q7" s="26"/>
      <c r="R7" s="26"/>
      <c r="S7" s="26"/>
    </row>
    <row r="8" spans="1:19">
      <c r="B8" s="20">
        <v>2013</v>
      </c>
      <c r="C8" s="183">
        <v>1.9844082211197729</v>
      </c>
      <c r="D8" s="123"/>
      <c r="E8" s="20">
        <v>2013</v>
      </c>
      <c r="F8" s="186">
        <v>0.99391228724065106</v>
      </c>
      <c r="G8" s="186">
        <v>3.0197795560924052</v>
      </c>
      <c r="H8" s="186">
        <v>1.7866714311238161</v>
      </c>
      <c r="I8" s="186">
        <v>1.1848341232227488</v>
      </c>
      <c r="J8" s="186">
        <v>10.879419764279238</v>
      </c>
      <c r="K8" s="183">
        <v>0</v>
      </c>
      <c r="M8" s="20">
        <v>2013</v>
      </c>
      <c r="N8" s="186">
        <v>0.85046066619418847</v>
      </c>
      <c r="O8" s="186">
        <v>0.99220411055988667</v>
      </c>
      <c r="P8" s="183">
        <v>0.14174344436569808</v>
      </c>
      <c r="Q8" s="26"/>
      <c r="R8" s="26"/>
      <c r="S8" s="26"/>
    </row>
    <row r="9" spans="1:19">
      <c r="B9" s="20">
        <v>2014</v>
      </c>
      <c r="C9" s="183">
        <v>2.9250762609168026</v>
      </c>
      <c r="D9" s="123"/>
      <c r="E9" s="20">
        <v>2014</v>
      </c>
      <c r="F9" s="186">
        <v>3.4406488080609487</v>
      </c>
      <c r="G9" s="186">
        <v>5.0175614651279474</v>
      </c>
      <c r="H9" s="186">
        <v>0</v>
      </c>
      <c r="I9" s="186">
        <v>0</v>
      </c>
      <c r="J9" s="186">
        <v>2.8739761459979882</v>
      </c>
      <c r="K9" s="183">
        <v>0.27857869151588593</v>
      </c>
      <c r="M9" s="20">
        <v>2014</v>
      </c>
      <c r="N9" s="186">
        <v>1.8107614948532589</v>
      </c>
      <c r="O9" s="186">
        <v>1.114314766063544</v>
      </c>
      <c r="P9" s="183">
        <v>0</v>
      </c>
      <c r="Q9" s="26"/>
      <c r="R9" s="26"/>
      <c r="S9" s="26"/>
    </row>
    <row r="10" spans="1:19">
      <c r="B10" s="20">
        <v>2015</v>
      </c>
      <c r="C10" s="183">
        <v>2.7847784012587198</v>
      </c>
      <c r="D10" s="123"/>
      <c r="E10" s="20">
        <v>2015</v>
      </c>
      <c r="F10" s="186">
        <v>2.9259728859845899</v>
      </c>
      <c r="G10" s="186">
        <v>1.703867779860283</v>
      </c>
      <c r="H10" s="186">
        <v>3.4995625546806646</v>
      </c>
      <c r="I10" s="186">
        <v>2.4639645189109274</v>
      </c>
      <c r="J10" s="186">
        <v>2.8855864954552013</v>
      </c>
      <c r="K10" s="183">
        <v>0.13923892006293601</v>
      </c>
      <c r="M10" s="20">
        <v>2015</v>
      </c>
      <c r="N10" s="186">
        <v>1.9493448808811038</v>
      </c>
      <c r="O10" s="186">
        <v>0.69619460031467995</v>
      </c>
      <c r="P10" s="183">
        <v>0.13923892006293598</v>
      </c>
      <c r="Q10" s="26"/>
      <c r="R10" s="26"/>
      <c r="S10" s="26"/>
    </row>
    <row r="11" spans="1:19">
      <c r="B11" s="21">
        <v>2016</v>
      </c>
      <c r="C11" s="184">
        <v>2.8569796011656479</v>
      </c>
      <c r="D11" s="22"/>
      <c r="E11" s="21">
        <v>2016</v>
      </c>
      <c r="F11" s="187">
        <v>4.0088194026859094</v>
      </c>
      <c r="G11" s="187">
        <v>1.7274140611504578</v>
      </c>
      <c r="H11" s="187">
        <v>0</v>
      </c>
      <c r="I11" s="187">
        <v>2.567064561673726</v>
      </c>
      <c r="J11" s="187">
        <v>0</v>
      </c>
      <c r="K11" s="184">
        <v>0.14284898005828237</v>
      </c>
      <c r="M11" s="21">
        <v>2016</v>
      </c>
      <c r="N11" s="187">
        <v>1.2856408205245415</v>
      </c>
      <c r="O11" s="187">
        <v>1.4284898005828239</v>
      </c>
      <c r="P11" s="184">
        <v>0.14284898005828237</v>
      </c>
    </row>
    <row r="12" spans="1:19">
      <c r="B12" s="22" t="s">
        <v>176</v>
      </c>
      <c r="C12" s="22"/>
    </row>
    <row r="14" spans="1:19" s="24" customFormat="1" ht="12.75" customHeight="1">
      <c r="B14" s="502" t="s">
        <v>427</v>
      </c>
      <c r="C14" s="502"/>
      <c r="D14" s="502"/>
      <c r="E14" s="502"/>
      <c r="F14" s="502"/>
      <c r="G14" s="502"/>
      <c r="H14" s="502"/>
      <c r="I14" s="502"/>
      <c r="J14" s="502"/>
    </row>
    <row r="15" spans="1:19" s="24" customFormat="1" ht="12.75">
      <c r="B15" s="502"/>
      <c r="C15" s="502"/>
      <c r="D15" s="502"/>
      <c r="E15" s="502"/>
      <c r="F15" s="502"/>
      <c r="G15" s="502"/>
      <c r="H15" s="502"/>
      <c r="I15" s="502"/>
      <c r="J15" s="502"/>
    </row>
    <row r="16" spans="1:19" s="24" customFormat="1" ht="13.5" customHeight="1">
      <c r="B16" s="142"/>
      <c r="C16" s="142"/>
      <c r="D16" s="142"/>
      <c r="E16" s="142"/>
    </row>
    <row r="17" spans="2:10" ht="15.75">
      <c r="B17" s="23" t="s">
        <v>1</v>
      </c>
      <c r="C17" s="23"/>
      <c r="D17" s="23"/>
    </row>
    <row r="18" spans="2:10" ht="15" customHeight="1">
      <c r="B18" s="561" t="s">
        <v>442</v>
      </c>
      <c r="C18" s="562"/>
      <c r="D18" s="562"/>
      <c r="E18" s="562"/>
      <c r="F18" s="562"/>
      <c r="G18" s="562"/>
      <c r="H18" s="562"/>
      <c r="I18" s="562"/>
      <c r="J18" s="563"/>
    </row>
    <row r="19" spans="2:10">
      <c r="B19" s="564"/>
      <c r="C19" s="565"/>
      <c r="D19" s="565"/>
      <c r="E19" s="565"/>
      <c r="F19" s="565"/>
      <c r="G19" s="565"/>
      <c r="H19" s="565"/>
      <c r="I19" s="565"/>
      <c r="J19" s="566"/>
    </row>
    <row r="20" spans="2:10">
      <c r="B20" s="564"/>
      <c r="C20" s="565"/>
      <c r="D20" s="565"/>
      <c r="E20" s="565"/>
      <c r="F20" s="565"/>
      <c r="G20" s="565"/>
      <c r="H20" s="565"/>
      <c r="I20" s="565"/>
      <c r="J20" s="566"/>
    </row>
    <row r="21" spans="2:10">
      <c r="B21" s="564"/>
      <c r="C21" s="565"/>
      <c r="D21" s="565"/>
      <c r="E21" s="565"/>
      <c r="F21" s="565"/>
      <c r="G21" s="565"/>
      <c r="H21" s="565"/>
      <c r="I21" s="565"/>
      <c r="J21" s="566"/>
    </row>
    <row r="22" spans="2:10">
      <c r="B22" s="564"/>
      <c r="C22" s="565"/>
      <c r="D22" s="565"/>
      <c r="E22" s="565"/>
      <c r="F22" s="565"/>
      <c r="G22" s="565"/>
      <c r="H22" s="565"/>
      <c r="I22" s="565"/>
      <c r="J22" s="566"/>
    </row>
    <row r="23" spans="2:10">
      <c r="B23" s="564"/>
      <c r="C23" s="565"/>
      <c r="D23" s="565"/>
      <c r="E23" s="565"/>
      <c r="F23" s="565"/>
      <c r="G23" s="565"/>
      <c r="H23" s="565"/>
      <c r="I23" s="565"/>
      <c r="J23" s="566"/>
    </row>
    <row r="24" spans="2:10">
      <c r="B24" s="564"/>
      <c r="C24" s="565"/>
      <c r="D24" s="565"/>
      <c r="E24" s="565"/>
      <c r="F24" s="565"/>
      <c r="G24" s="565"/>
      <c r="H24" s="565"/>
      <c r="I24" s="565"/>
      <c r="J24" s="566"/>
    </row>
    <row r="25" spans="2:10">
      <c r="B25" s="564"/>
      <c r="C25" s="565"/>
      <c r="D25" s="565"/>
      <c r="E25" s="565"/>
      <c r="F25" s="565"/>
      <c r="G25" s="565"/>
      <c r="H25" s="565"/>
      <c r="I25" s="565"/>
      <c r="J25" s="566"/>
    </row>
    <row r="26" spans="2:10">
      <c r="B26" s="567"/>
      <c r="C26" s="568"/>
      <c r="D26" s="568"/>
      <c r="E26" s="568"/>
      <c r="F26" s="568"/>
      <c r="G26" s="568"/>
      <c r="H26" s="568"/>
      <c r="I26" s="568"/>
      <c r="J26" s="569"/>
    </row>
  </sheetData>
  <mergeCells count="8">
    <mergeCell ref="M3:M4"/>
    <mergeCell ref="N3:P3"/>
    <mergeCell ref="B14:J15"/>
    <mergeCell ref="B18:J26"/>
    <mergeCell ref="B3:B4"/>
    <mergeCell ref="C3:C4"/>
    <mergeCell ref="E3:E4"/>
    <mergeCell ref="F3:K3"/>
  </mergeCells>
  <hyperlinks>
    <hyperlink ref="A1" location="Indice!A1" display="Indice!A1" xr:uid="{00000000-0004-0000-3B00-000000000000}"/>
    <hyperlink ref="K1" location="Ficha_RMM!A1" display="ficha técnica" xr:uid="{00000000-0004-0000-3B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4" tint="0.59999389629810485"/>
  </sheetPr>
  <dimension ref="A1:AD46"/>
  <sheetViews>
    <sheetView workbookViewId="0">
      <selection activeCell="D5" sqref="D5"/>
    </sheetView>
  </sheetViews>
  <sheetFormatPr defaultColWidth="11.42578125" defaultRowHeight="15"/>
  <cols>
    <col min="1" max="1" width="4.42578125" style="2" customWidth="1"/>
    <col min="2" max="2" width="38.425781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+RMM!B1</f>
        <v>Razón de mortalidad materna</v>
      </c>
      <c r="D4" s="2"/>
      <c r="E4" s="2"/>
      <c r="F4" s="2"/>
      <c r="G4" s="2"/>
      <c r="H4" s="2"/>
      <c r="I4" s="2"/>
      <c r="J4" s="2"/>
      <c r="K4" s="2"/>
      <c r="L4" s="2"/>
      <c r="M4" s="2"/>
      <c r="N4" s="2"/>
      <c r="O4" s="2"/>
      <c r="P4" s="2"/>
      <c r="Q4" s="2"/>
      <c r="R4" s="2"/>
      <c r="S4" s="2"/>
      <c r="T4" s="2"/>
      <c r="U4" s="2"/>
      <c r="V4" s="2"/>
      <c r="W4" s="2"/>
      <c r="X4" s="2"/>
      <c r="Y4" s="2"/>
      <c r="Z4" s="2"/>
      <c r="AA4" s="2"/>
      <c r="AB4" s="2"/>
      <c r="AC4" s="2"/>
      <c r="AD4" s="2"/>
    </row>
    <row r="5" spans="2:30" ht="199.5" customHeight="1">
      <c r="B5" s="11" t="s">
        <v>4</v>
      </c>
      <c r="C5" s="50" t="s">
        <v>293</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156</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234</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226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RMM!A1" display="RMM!A1" xr:uid="{00000000-0004-0000-3C00-000000000000}"/>
    <hyperlink ref="C17" r:id="rId1" xr:uid="{00000000-0004-0000-3C00-000001000000}"/>
  </hyperlinks>
  <pageMargins left="0.7" right="0.7" top="0.75" bottom="0.75" header="0.3" footer="0.3"/>
  <pageSetup paperSize="9" orientation="portrait" horizontalDpi="4294967294" verticalDpi="4294967294"/>
  <drawing r:id="rId2"/>
  <extLst>
    <ext xmlns:mx="http://schemas.microsoft.com/office/mac/excel/2008/main" uri="{64002731-A6B0-56B0-2670-7721B7C09600}">
      <mx:PLV Mode="0" OnePage="0" WScale="0"/>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4" tint="0.79998168889431442"/>
  </sheetPr>
  <dimension ref="A1:U26"/>
  <sheetViews>
    <sheetView topLeftCell="A4" workbookViewId="0">
      <selection activeCell="B14" sqref="B14:J15"/>
    </sheetView>
  </sheetViews>
  <sheetFormatPr defaultColWidth="11.42578125" defaultRowHeight="15"/>
  <cols>
    <col min="1" max="1" width="5" style="2" customWidth="1"/>
    <col min="2" max="2" width="12.28515625" style="2" customWidth="1"/>
    <col min="3" max="3" width="17" style="2" customWidth="1"/>
    <col min="4" max="4" width="11" style="2" customWidth="1"/>
    <col min="5" max="5" width="13.42578125" style="2" customWidth="1"/>
    <col min="6" max="6" width="9.28515625" style="2" customWidth="1"/>
    <col min="7" max="7" width="10.7109375" style="2" customWidth="1"/>
    <col min="8" max="8" width="15.85546875" style="2" customWidth="1"/>
    <col min="9" max="9" width="9.28515625" style="2" customWidth="1"/>
    <col min="10" max="10" width="15.28515625" style="2" customWidth="1"/>
    <col min="11" max="11" width="12.42578125" style="2" customWidth="1"/>
    <col min="12" max="12" width="11.42578125" style="2"/>
    <col min="13" max="13" width="8.28515625" style="2" customWidth="1"/>
    <col min="14" max="14" width="14.7109375" style="2" customWidth="1"/>
    <col min="15" max="15" width="21.85546875" style="2" customWidth="1"/>
    <col min="16" max="16" width="14.140625" style="2" customWidth="1"/>
    <col min="17" max="17" width="12.42578125" style="2" customWidth="1"/>
    <col min="18" max="18" width="22.28515625" style="2" customWidth="1"/>
    <col min="19" max="19" width="16.85546875" style="2" customWidth="1"/>
    <col min="20" max="20" width="13.85546875" style="2" customWidth="1"/>
    <col min="21" max="16384" width="11.42578125" style="2"/>
  </cols>
  <sheetData>
    <row r="1" spans="1:21" s="18" customFormat="1" ht="18.75">
      <c r="A1" s="65">
        <v>23</v>
      </c>
      <c r="B1" s="18" t="str">
        <f>+Indice!B37</f>
        <v xml:space="preserve">Tasa de mortalidad en la niñez </v>
      </c>
      <c r="K1" s="64" t="s">
        <v>19</v>
      </c>
    </row>
    <row r="2" spans="1:21" s="18" customFormat="1" ht="18.75">
      <c r="A2" s="65"/>
    </row>
    <row r="3" spans="1:21" s="18" customFormat="1" ht="17.25" customHeight="1">
      <c r="A3" s="17"/>
      <c r="B3" s="541" t="s">
        <v>0</v>
      </c>
      <c r="C3" s="587" t="s">
        <v>240</v>
      </c>
      <c r="E3" s="489" t="s">
        <v>0</v>
      </c>
      <c r="F3" s="583" t="s">
        <v>175</v>
      </c>
      <c r="G3" s="583"/>
      <c r="H3" s="583"/>
      <c r="I3" s="583"/>
      <c r="J3" s="583"/>
      <c r="K3" s="584"/>
      <c r="M3" s="541" t="s">
        <v>0</v>
      </c>
      <c r="N3" s="594" t="s">
        <v>229</v>
      </c>
      <c r="O3" s="594"/>
      <c r="P3" s="594"/>
      <c r="Q3" s="594"/>
      <c r="R3" s="594"/>
      <c r="S3" s="594"/>
      <c r="T3" s="594"/>
      <c r="U3" s="587"/>
    </row>
    <row r="4" spans="1:21" ht="38.25" customHeight="1">
      <c r="B4" s="542"/>
      <c r="C4" s="591"/>
      <c r="D4" s="55"/>
      <c r="E4" s="490"/>
      <c r="F4" s="70" t="s">
        <v>23</v>
      </c>
      <c r="G4" s="132" t="s">
        <v>24</v>
      </c>
      <c r="H4" s="132" t="s">
        <v>25</v>
      </c>
      <c r="I4" s="132" t="s">
        <v>26</v>
      </c>
      <c r="J4" s="132" t="s">
        <v>28</v>
      </c>
      <c r="K4" s="136" t="s">
        <v>27</v>
      </c>
      <c r="M4" s="542"/>
      <c r="N4" s="427" t="s">
        <v>398</v>
      </c>
      <c r="O4" s="427" t="s">
        <v>401</v>
      </c>
      <c r="P4" s="427" t="s">
        <v>232</v>
      </c>
      <c r="Q4" s="427" t="s">
        <v>231</v>
      </c>
      <c r="R4" s="427" t="s">
        <v>399</v>
      </c>
      <c r="S4" s="427" t="s">
        <v>230</v>
      </c>
      <c r="T4" s="427" t="s">
        <v>402</v>
      </c>
      <c r="U4" s="428" t="s">
        <v>233</v>
      </c>
    </row>
    <row r="5" spans="1:21">
      <c r="B5" s="19">
        <v>2010</v>
      </c>
      <c r="C5" s="182">
        <v>11.167197766560447</v>
      </c>
      <c r="D5" s="123"/>
      <c r="E5" s="19">
        <v>2010</v>
      </c>
      <c r="F5" s="429">
        <v>10.738581146744412</v>
      </c>
      <c r="G5" s="429">
        <v>11.323641928079573</v>
      </c>
      <c r="H5" s="429">
        <v>11.196815128141328</v>
      </c>
      <c r="I5" s="429">
        <v>15.913757700205339</v>
      </c>
      <c r="J5" s="429">
        <v>11.909239062304124</v>
      </c>
      <c r="K5" s="430">
        <v>7.9821793205865976</v>
      </c>
      <c r="M5" s="388">
        <v>2010</v>
      </c>
      <c r="N5" s="185">
        <v>2.6515151515151514</v>
      </c>
      <c r="O5" s="185">
        <v>2.5252525252525251</v>
      </c>
      <c r="P5" s="185">
        <v>2.5252525252525251</v>
      </c>
      <c r="Q5" s="185">
        <v>6.4393939393939394</v>
      </c>
      <c r="R5" s="185">
        <v>33.080808080808083</v>
      </c>
      <c r="S5" s="185">
        <v>41.792929292929294</v>
      </c>
      <c r="T5" s="185">
        <v>6.0606060606060606</v>
      </c>
      <c r="U5" s="182">
        <v>4.9242424242424239</v>
      </c>
    </row>
    <row r="6" spans="1:21">
      <c r="B6" s="20">
        <v>2011</v>
      </c>
      <c r="C6" s="183">
        <v>10.427585455832505</v>
      </c>
      <c r="D6" s="123"/>
      <c r="E6" s="20">
        <v>2011</v>
      </c>
      <c r="F6" s="431">
        <v>9.9849867740628646</v>
      </c>
      <c r="G6" s="431">
        <v>10.929880612073315</v>
      </c>
      <c r="H6" s="431">
        <v>10.238907849829351</v>
      </c>
      <c r="I6" s="431">
        <v>10.519604717883327</v>
      </c>
      <c r="J6" s="431">
        <v>12.022806147744175</v>
      </c>
      <c r="K6" s="432">
        <v>10.863182618907809</v>
      </c>
      <c r="M6" s="389">
        <v>2011</v>
      </c>
      <c r="N6" s="186">
        <v>1.6971279373368149</v>
      </c>
      <c r="O6" s="186">
        <v>2.7415143603133161</v>
      </c>
      <c r="P6" s="186">
        <v>1.6971279373368149</v>
      </c>
      <c r="Q6" s="186">
        <v>4.9608355091383807</v>
      </c>
      <c r="R6" s="186">
        <v>34.073107049608353</v>
      </c>
      <c r="S6" s="186">
        <v>42.558746736292427</v>
      </c>
      <c r="T6" s="186">
        <v>6.3968668407310707</v>
      </c>
      <c r="U6" s="183">
        <v>5.8746736292428201</v>
      </c>
    </row>
    <row r="7" spans="1:21">
      <c r="B7" s="20">
        <v>2012</v>
      </c>
      <c r="C7" s="183">
        <v>9.9009900990099009</v>
      </c>
      <c r="D7" s="123"/>
      <c r="E7" s="20">
        <v>2012</v>
      </c>
      <c r="F7" s="431">
        <v>9.6757888656220672</v>
      </c>
      <c r="G7" s="431">
        <v>10.409670920080591</v>
      </c>
      <c r="H7" s="431">
        <v>9.0996168582375478</v>
      </c>
      <c r="I7" s="431">
        <v>10.976594027441486</v>
      </c>
      <c r="J7" s="431">
        <v>10.080645161290322</v>
      </c>
      <c r="K7" s="432">
        <v>10.113960113960115</v>
      </c>
      <c r="M7" s="389">
        <v>2012</v>
      </c>
      <c r="N7" s="186">
        <v>2.2038567493112948</v>
      </c>
      <c r="O7" s="186">
        <v>2.6170798898071626</v>
      </c>
      <c r="P7" s="186">
        <v>1.9283746556473829</v>
      </c>
      <c r="Q7" s="186">
        <v>4.5454545454545459</v>
      </c>
      <c r="R7" s="186">
        <v>35.812672176308538</v>
      </c>
      <c r="S7" s="186">
        <v>41.59779614325069</v>
      </c>
      <c r="T7" s="186">
        <v>3.443526170798898</v>
      </c>
      <c r="U7" s="183">
        <v>7.8512396694214877</v>
      </c>
    </row>
    <row r="8" spans="1:21">
      <c r="B8" s="20">
        <v>2013</v>
      </c>
      <c r="C8" s="183">
        <v>9.8795180722891551</v>
      </c>
      <c r="D8" s="123"/>
      <c r="E8" s="20">
        <v>2013</v>
      </c>
      <c r="F8" s="431">
        <v>9.9142750652254943</v>
      </c>
      <c r="G8" s="431">
        <v>8.4151472650771382</v>
      </c>
      <c r="H8" s="431">
        <v>9.9273607748184016</v>
      </c>
      <c r="I8" s="431">
        <v>10.184027157405753</v>
      </c>
      <c r="J8" s="431">
        <v>12.198127156234598</v>
      </c>
      <c r="K8" s="432">
        <v>7.8425569695176094</v>
      </c>
      <c r="M8" s="389">
        <v>2013</v>
      </c>
      <c r="N8" s="186">
        <v>2.2955523672883791</v>
      </c>
      <c r="O8" s="186">
        <v>3.0129124820659969</v>
      </c>
      <c r="P8" s="186">
        <v>2.1520803443328553</v>
      </c>
      <c r="Q8" s="186">
        <v>6.1692969870875176</v>
      </c>
      <c r="R8" s="186">
        <v>31.850789096126253</v>
      </c>
      <c r="S8" s="186">
        <v>44.619799139167867</v>
      </c>
      <c r="T8" s="186">
        <v>4.4476327116212344</v>
      </c>
      <c r="U8" s="183">
        <v>5.4519368723098998</v>
      </c>
    </row>
    <row r="9" spans="1:21">
      <c r="B9" s="20">
        <v>2014</v>
      </c>
      <c r="C9" s="183">
        <v>9.457746576964329</v>
      </c>
      <c r="D9" s="123"/>
      <c r="E9" s="20">
        <v>2014</v>
      </c>
      <c r="F9" s="431">
        <v>9.3634799705087239</v>
      </c>
      <c r="G9" s="431">
        <v>7.0245860511791269</v>
      </c>
      <c r="H9" s="431">
        <v>11.444921316165951</v>
      </c>
      <c r="I9" s="431">
        <v>11.73512154233026</v>
      </c>
      <c r="J9" s="431">
        <v>9.9925056207844118</v>
      </c>
      <c r="K9" s="432">
        <v>8.3345308233941644</v>
      </c>
      <c r="M9" s="389">
        <v>2014</v>
      </c>
      <c r="N9" s="186">
        <v>2.9455081001472752</v>
      </c>
      <c r="O9" s="186">
        <v>2.6509572901325478</v>
      </c>
      <c r="P9" s="186">
        <v>2.6509572901325478</v>
      </c>
      <c r="Q9" s="186">
        <v>6.1855670103092786</v>
      </c>
      <c r="R9" s="186">
        <v>34.90427098674521</v>
      </c>
      <c r="S9" s="186">
        <v>40.206185567010309</v>
      </c>
      <c r="T9" s="186">
        <v>5.5964653902798238</v>
      </c>
      <c r="U9" s="183">
        <v>4.8600883652430049</v>
      </c>
    </row>
    <row r="10" spans="1:21">
      <c r="B10" s="20">
        <v>2015</v>
      </c>
      <c r="C10" s="183">
        <v>8.8834431000153167</v>
      </c>
      <c r="D10" s="123"/>
      <c r="E10" s="20">
        <v>2015</v>
      </c>
      <c r="F10" s="431">
        <v>8.2902565102896713</v>
      </c>
      <c r="G10" s="431">
        <v>8.1785653433293586</v>
      </c>
      <c r="H10" s="431">
        <v>9.5808383233532926</v>
      </c>
      <c r="I10" s="431">
        <v>9.623797025371827</v>
      </c>
      <c r="J10" s="431">
        <v>11.827029690772452</v>
      </c>
      <c r="K10" s="432">
        <v>8.512480161592844</v>
      </c>
      <c r="M10" s="389">
        <v>2015</v>
      </c>
      <c r="N10" s="186">
        <v>1.4106583072100314</v>
      </c>
      <c r="O10" s="186">
        <v>3.6050156739811912</v>
      </c>
      <c r="P10" s="186">
        <v>2.6645768025078369</v>
      </c>
      <c r="Q10" s="186">
        <v>6.8965517241379306</v>
      </c>
      <c r="R10" s="186">
        <v>31.347962382445143</v>
      </c>
      <c r="S10" s="186">
        <v>44.98432601880878</v>
      </c>
      <c r="T10" s="186">
        <v>4.7021943573667713</v>
      </c>
      <c r="U10" s="183">
        <v>4.3887147335423196</v>
      </c>
    </row>
    <row r="11" spans="1:21">
      <c r="B11" s="21">
        <v>2016</v>
      </c>
      <c r="C11" s="184">
        <v>9.3423232958116689</v>
      </c>
      <c r="D11" s="22"/>
      <c r="E11" s="21">
        <v>2016</v>
      </c>
      <c r="F11" s="433">
        <v>8.6690719583082778</v>
      </c>
      <c r="G11" s="433">
        <v>9.3280359302124722</v>
      </c>
      <c r="H11" s="433">
        <v>9.896210475500844</v>
      </c>
      <c r="I11" s="433">
        <v>9.7985846488840505</v>
      </c>
      <c r="J11" s="433">
        <v>12.065203439866513</v>
      </c>
      <c r="K11" s="434">
        <v>9.4779819189268011</v>
      </c>
      <c r="M11" s="390">
        <v>2016</v>
      </c>
      <c r="N11" s="187">
        <v>3.2110091743119269</v>
      </c>
      <c r="O11" s="187">
        <v>2.1406727828746175</v>
      </c>
      <c r="P11" s="187">
        <v>1.5290519877675841</v>
      </c>
      <c r="Q11" s="187">
        <v>8.5626911314984699</v>
      </c>
      <c r="R11" s="187">
        <v>31.804281345565748</v>
      </c>
      <c r="S11" s="187">
        <v>41.284403669724774</v>
      </c>
      <c r="T11" s="187">
        <v>5.5045871559633035</v>
      </c>
      <c r="U11" s="184">
        <v>5.9633027522935782</v>
      </c>
    </row>
    <row r="12" spans="1:21">
      <c r="B12" s="22" t="s">
        <v>176</v>
      </c>
      <c r="C12" s="22"/>
      <c r="M12" s="397"/>
      <c r="N12" s="397"/>
      <c r="O12" s="397"/>
      <c r="P12" s="397"/>
      <c r="Q12" s="397"/>
      <c r="R12" s="397"/>
      <c r="S12" s="397"/>
      <c r="T12" s="397"/>
      <c r="U12" s="397"/>
    </row>
    <row r="14" spans="1:21" s="24" customFormat="1" ht="12.75" customHeight="1">
      <c r="B14" s="502" t="s">
        <v>427</v>
      </c>
      <c r="C14" s="502"/>
      <c r="D14" s="502"/>
      <c r="E14" s="502"/>
      <c r="F14" s="502"/>
      <c r="G14" s="502"/>
      <c r="H14" s="502"/>
      <c r="I14" s="502"/>
      <c r="J14" s="502"/>
    </row>
    <row r="15" spans="1:21" s="24" customFormat="1" ht="12.75">
      <c r="B15" s="502"/>
      <c r="C15" s="502"/>
      <c r="D15" s="502"/>
      <c r="E15" s="502"/>
      <c r="F15" s="502"/>
      <c r="G15" s="502"/>
      <c r="H15" s="502"/>
      <c r="I15" s="502"/>
      <c r="J15" s="502"/>
    </row>
    <row r="16" spans="1:21" s="24" customFormat="1" ht="13.5" customHeight="1">
      <c r="B16" s="142"/>
      <c r="C16" s="142"/>
      <c r="D16" s="142"/>
      <c r="E16" s="142"/>
    </row>
    <row r="17" spans="2:10" ht="15.75">
      <c r="B17" s="23" t="s">
        <v>1</v>
      </c>
      <c r="C17" s="23"/>
      <c r="D17" s="23"/>
    </row>
    <row r="18" spans="2:10" ht="35.25" customHeight="1">
      <c r="B18" s="517" t="s">
        <v>403</v>
      </c>
      <c r="C18" s="494"/>
      <c r="D18" s="494"/>
      <c r="E18" s="494"/>
      <c r="F18" s="494"/>
      <c r="G18" s="494"/>
      <c r="H18" s="494"/>
      <c r="I18" s="494"/>
      <c r="J18" s="495"/>
    </row>
    <row r="19" spans="2:10" ht="35.25" customHeight="1">
      <c r="B19" s="496"/>
      <c r="C19" s="497"/>
      <c r="D19" s="497"/>
      <c r="E19" s="497"/>
      <c r="F19" s="497"/>
      <c r="G19" s="497"/>
      <c r="H19" s="497"/>
      <c r="I19" s="497"/>
      <c r="J19" s="498"/>
    </row>
    <row r="20" spans="2:10" ht="35.25" customHeight="1">
      <c r="B20" s="496"/>
      <c r="C20" s="497"/>
      <c r="D20" s="497"/>
      <c r="E20" s="497"/>
      <c r="F20" s="497"/>
      <c r="G20" s="497"/>
      <c r="H20" s="497"/>
      <c r="I20" s="497"/>
      <c r="J20" s="498"/>
    </row>
    <row r="21" spans="2:10" ht="35.25" customHeight="1">
      <c r="B21" s="496"/>
      <c r="C21" s="497"/>
      <c r="D21" s="497"/>
      <c r="E21" s="497"/>
      <c r="F21" s="497"/>
      <c r="G21" s="497"/>
      <c r="H21" s="497"/>
      <c r="I21" s="497"/>
      <c r="J21" s="498"/>
    </row>
    <row r="22" spans="2:10" ht="35.25" customHeight="1">
      <c r="B22" s="496"/>
      <c r="C22" s="497"/>
      <c r="D22" s="497"/>
      <c r="E22" s="497"/>
      <c r="F22" s="497"/>
      <c r="G22" s="497"/>
      <c r="H22" s="497"/>
      <c r="I22" s="497"/>
      <c r="J22" s="498"/>
    </row>
    <row r="23" spans="2:10" ht="35.25" customHeight="1">
      <c r="B23" s="496"/>
      <c r="C23" s="497"/>
      <c r="D23" s="497"/>
      <c r="E23" s="497"/>
      <c r="F23" s="497"/>
      <c r="G23" s="497"/>
      <c r="H23" s="497"/>
      <c r="I23" s="497"/>
      <c r="J23" s="498"/>
    </row>
    <row r="24" spans="2:10" ht="35.25" customHeight="1">
      <c r="B24" s="496"/>
      <c r="C24" s="497"/>
      <c r="D24" s="497"/>
      <c r="E24" s="497"/>
      <c r="F24" s="497"/>
      <c r="G24" s="497"/>
      <c r="H24" s="497"/>
      <c r="I24" s="497"/>
      <c r="J24" s="498"/>
    </row>
    <row r="25" spans="2:10" ht="35.25" customHeight="1">
      <c r="B25" s="496"/>
      <c r="C25" s="497"/>
      <c r="D25" s="497"/>
      <c r="E25" s="497"/>
      <c r="F25" s="497"/>
      <c r="G25" s="497"/>
      <c r="H25" s="497"/>
      <c r="I25" s="497"/>
      <c r="J25" s="498"/>
    </row>
    <row r="26" spans="2:10" ht="35.25" customHeight="1">
      <c r="B26" s="499"/>
      <c r="C26" s="500"/>
      <c r="D26" s="500"/>
      <c r="E26" s="500"/>
      <c r="F26" s="500"/>
      <c r="G26" s="500"/>
      <c r="H26" s="500"/>
      <c r="I26" s="500"/>
      <c r="J26" s="501"/>
    </row>
  </sheetData>
  <mergeCells count="8">
    <mergeCell ref="N3:U3"/>
    <mergeCell ref="M3:M4"/>
    <mergeCell ref="B14:J15"/>
    <mergeCell ref="B18:J26"/>
    <mergeCell ref="B3:B4"/>
    <mergeCell ref="C3:C4"/>
    <mergeCell ref="E3:E4"/>
    <mergeCell ref="F3:K3"/>
  </mergeCells>
  <hyperlinks>
    <hyperlink ref="A1" location="Indice!A1" display="Indice!A1" xr:uid="{00000000-0004-0000-3D00-000000000000}"/>
    <hyperlink ref="K1" location="Ficha_TMN!A1" display="ficha técnica" xr:uid="{00000000-0004-0000-3D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9.71093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+TMN!B1</f>
        <v xml:space="preserve">Tasa de mortalidad en la niñez </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t="s">
        <v>242</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156</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243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226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354</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MN!A1" display="TMN!A1" xr:uid="{00000000-0004-0000-3E00-000000000000}"/>
    <hyperlink ref="C17" r:id="rId1" xr:uid="{00000000-0004-0000-3E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FFFF00"/>
  </sheetPr>
  <dimension ref="A1:L30"/>
  <sheetViews>
    <sheetView workbookViewId="0"/>
  </sheetViews>
  <sheetFormatPr defaultColWidth="10.85546875" defaultRowHeight="15"/>
  <cols>
    <col min="1" max="1" width="5" style="372" customWidth="1"/>
    <col min="2" max="2" width="12.28515625" style="372" customWidth="1"/>
    <col min="3" max="3" width="17" style="372" customWidth="1"/>
    <col min="4" max="4" width="11" style="372" customWidth="1"/>
    <col min="5" max="5" width="13.42578125" style="372" customWidth="1"/>
    <col min="6" max="6" width="9.28515625" style="372" customWidth="1"/>
    <col min="7" max="7" width="10.7109375" style="372" customWidth="1"/>
    <col min="8" max="8" width="15.85546875" style="372" customWidth="1"/>
    <col min="9" max="9" width="9.28515625" style="372" customWidth="1"/>
    <col min="10" max="10" width="15.28515625" style="372" customWidth="1"/>
    <col min="11" max="11" width="12.42578125" style="372" customWidth="1"/>
    <col min="12" max="16384" width="10.85546875" style="372"/>
  </cols>
  <sheetData>
    <row r="1" spans="1:12" s="387" customFormat="1" ht="18.75">
      <c r="A1" s="402">
        <v>25</v>
      </c>
      <c r="B1" s="387" t="str">
        <f>+[4]Indice!B38</f>
        <v>Porcentaje de mujeres en edad fértil que usan anticonceptivos modernos o cuyas parejas lo usan</v>
      </c>
      <c r="K1" s="401" t="s">
        <v>19</v>
      </c>
    </row>
    <row r="2" spans="1:12" s="387" customFormat="1" ht="18.75">
      <c r="A2" s="402"/>
    </row>
    <row r="3" spans="1:12" s="387" customFormat="1" ht="17.25" customHeight="1">
      <c r="A3" s="386"/>
      <c r="B3" s="541" t="s">
        <v>0</v>
      </c>
      <c r="C3" s="587" t="s">
        <v>40</v>
      </c>
      <c r="E3" s="489" t="s">
        <v>0</v>
      </c>
      <c r="F3" s="583" t="s">
        <v>175</v>
      </c>
      <c r="G3" s="583"/>
      <c r="H3" s="583"/>
      <c r="I3" s="583"/>
      <c r="J3" s="583"/>
      <c r="K3" s="584"/>
    </row>
    <row r="4" spans="1:12" ht="13.5" customHeight="1">
      <c r="B4" s="542"/>
      <c r="C4" s="591"/>
      <c r="D4" s="350"/>
      <c r="E4" s="490"/>
      <c r="F4" s="449" t="s">
        <v>23</v>
      </c>
      <c r="G4" s="450" t="s">
        <v>24</v>
      </c>
      <c r="H4" s="450" t="s">
        <v>25</v>
      </c>
      <c r="I4" s="450" t="s">
        <v>26</v>
      </c>
      <c r="J4" s="450" t="s">
        <v>28</v>
      </c>
      <c r="K4" s="451" t="s">
        <v>27</v>
      </c>
    </row>
    <row r="5" spans="1:12">
      <c r="B5" s="435">
        <v>2010</v>
      </c>
      <c r="C5" s="436">
        <v>59.121061359867333</v>
      </c>
      <c r="D5" s="462">
        <f>(C10-C5)/C5*100</f>
        <v>2.2693136742197155</v>
      </c>
      <c r="E5" s="435">
        <v>2010</v>
      </c>
      <c r="F5" s="437">
        <v>59.431524547803619</v>
      </c>
      <c r="G5" s="437">
        <v>43.478260869565219</v>
      </c>
      <c r="H5" s="437">
        <v>54.411764705882348</v>
      </c>
      <c r="I5" s="437">
        <v>56.17977528089888</v>
      </c>
      <c r="J5" s="437">
        <v>58.558558558558559</v>
      </c>
      <c r="K5" s="436">
        <v>68.644067796610159</v>
      </c>
      <c r="L5" s="440"/>
    </row>
    <row r="6" spans="1:12">
      <c r="B6" s="389">
        <v>2011</v>
      </c>
      <c r="C6" s="183"/>
      <c r="D6" s="406"/>
      <c r="E6" s="389">
        <v>2011</v>
      </c>
      <c r="F6" s="407"/>
      <c r="G6" s="407"/>
      <c r="H6" s="407"/>
      <c r="I6" s="398"/>
      <c r="J6" s="398"/>
      <c r="K6" s="394"/>
    </row>
    <row r="7" spans="1:12">
      <c r="B7" s="389">
        <v>2012</v>
      </c>
      <c r="C7" s="183"/>
      <c r="D7" s="406"/>
      <c r="E7" s="389">
        <v>2012</v>
      </c>
      <c r="F7" s="407"/>
      <c r="G7" s="407"/>
      <c r="H7" s="407"/>
      <c r="I7" s="398"/>
      <c r="J7" s="398"/>
      <c r="K7" s="394"/>
    </row>
    <row r="8" spans="1:12">
      <c r="B8" s="389">
        <v>2013</v>
      </c>
      <c r="C8" s="183"/>
      <c r="D8" s="406"/>
      <c r="E8" s="389">
        <v>2013</v>
      </c>
      <c r="F8" s="407"/>
      <c r="G8" s="407"/>
      <c r="H8" s="407"/>
      <c r="I8" s="398"/>
      <c r="J8" s="398"/>
      <c r="K8" s="394"/>
    </row>
    <row r="9" spans="1:12">
      <c r="B9" s="389">
        <v>2014</v>
      </c>
      <c r="C9" s="183"/>
      <c r="D9" s="406"/>
      <c r="E9" s="389">
        <v>2014</v>
      </c>
      <c r="F9" s="407"/>
      <c r="G9" s="407"/>
      <c r="H9" s="407"/>
      <c r="I9" s="398"/>
      <c r="J9" s="398"/>
      <c r="K9" s="394"/>
    </row>
    <row r="10" spans="1:12">
      <c r="B10" s="200">
        <v>2015</v>
      </c>
      <c r="C10" s="203">
        <v>60.462703689650631</v>
      </c>
      <c r="D10" s="406"/>
      <c r="E10" s="200">
        <v>2015</v>
      </c>
      <c r="F10" s="202">
        <v>58.397724351617597</v>
      </c>
      <c r="G10" s="202">
        <v>65.208229773934079</v>
      </c>
      <c r="H10" s="202">
        <v>59.260715045453964</v>
      </c>
      <c r="I10" s="202">
        <v>60.18054262581186</v>
      </c>
      <c r="J10" s="202">
        <v>71.71324596116844</v>
      </c>
      <c r="K10" s="203">
        <v>62.140569996839503</v>
      </c>
    </row>
    <row r="11" spans="1:12">
      <c r="B11" s="390">
        <v>2016</v>
      </c>
      <c r="C11" s="409"/>
      <c r="D11" s="391"/>
      <c r="E11" s="390">
        <v>2016</v>
      </c>
      <c r="F11" s="438"/>
      <c r="G11" s="438"/>
      <c r="H11" s="438"/>
      <c r="I11" s="438"/>
      <c r="J11" s="438"/>
      <c r="K11" s="439"/>
    </row>
    <row r="12" spans="1:12">
      <c r="B12" s="391" t="s">
        <v>176</v>
      </c>
      <c r="C12" s="391"/>
    </row>
    <row r="14" spans="1:12" s="393" customFormat="1" ht="12.75" customHeight="1">
      <c r="B14" s="502" t="s">
        <v>427</v>
      </c>
      <c r="C14" s="502"/>
      <c r="D14" s="502"/>
      <c r="E14" s="502"/>
      <c r="F14" s="502"/>
      <c r="G14" s="502"/>
      <c r="H14" s="502"/>
      <c r="I14" s="502"/>
      <c r="J14" s="502"/>
    </row>
    <row r="15" spans="1:12" s="393" customFormat="1" ht="12.75">
      <c r="B15" s="502"/>
      <c r="C15" s="502"/>
      <c r="D15" s="502"/>
      <c r="E15" s="502"/>
      <c r="F15" s="502"/>
      <c r="G15" s="502"/>
      <c r="H15" s="502"/>
      <c r="I15" s="502"/>
      <c r="J15" s="502"/>
    </row>
    <row r="16" spans="1:12" s="393" customFormat="1" ht="13.5" customHeight="1">
      <c r="B16" s="452"/>
      <c r="C16" s="452"/>
      <c r="D16" s="452"/>
      <c r="E16" s="452"/>
    </row>
    <row r="17" spans="2:10" ht="15.75">
      <c r="B17" s="392" t="s">
        <v>1</v>
      </c>
      <c r="C17" s="392"/>
      <c r="D17" s="392"/>
    </row>
    <row r="18" spans="2:10" ht="15" customHeight="1">
      <c r="B18" s="517" t="s">
        <v>443</v>
      </c>
      <c r="C18" s="494"/>
      <c r="D18" s="494"/>
      <c r="E18" s="494"/>
      <c r="F18" s="494"/>
      <c r="G18" s="494"/>
      <c r="H18" s="494"/>
      <c r="I18" s="494"/>
      <c r="J18" s="495"/>
    </row>
    <row r="19" spans="2:10">
      <c r="B19" s="496"/>
      <c r="C19" s="497"/>
      <c r="D19" s="497"/>
      <c r="E19" s="497"/>
      <c r="F19" s="497"/>
      <c r="G19" s="497"/>
      <c r="H19" s="497"/>
      <c r="I19" s="497"/>
      <c r="J19" s="498"/>
    </row>
    <row r="20" spans="2:10">
      <c r="B20" s="496"/>
      <c r="C20" s="497"/>
      <c r="D20" s="497"/>
      <c r="E20" s="497"/>
      <c r="F20" s="497"/>
      <c r="G20" s="497"/>
      <c r="H20" s="497"/>
      <c r="I20" s="497"/>
      <c r="J20" s="498"/>
    </row>
    <row r="21" spans="2:10">
      <c r="B21" s="496"/>
      <c r="C21" s="497"/>
      <c r="D21" s="497"/>
      <c r="E21" s="497"/>
      <c r="F21" s="497"/>
      <c r="G21" s="497"/>
      <c r="H21" s="497"/>
      <c r="I21" s="497"/>
      <c r="J21" s="498"/>
    </row>
    <row r="22" spans="2:10">
      <c r="B22" s="496"/>
      <c r="C22" s="497"/>
      <c r="D22" s="497"/>
      <c r="E22" s="497"/>
      <c r="F22" s="497"/>
      <c r="G22" s="497"/>
      <c r="H22" s="497"/>
      <c r="I22" s="497"/>
      <c r="J22" s="498"/>
    </row>
    <row r="23" spans="2:10">
      <c r="B23" s="496"/>
      <c r="C23" s="497"/>
      <c r="D23" s="497"/>
      <c r="E23" s="497"/>
      <c r="F23" s="497"/>
      <c r="G23" s="497"/>
      <c r="H23" s="497"/>
      <c r="I23" s="497"/>
      <c r="J23" s="498"/>
    </row>
    <row r="24" spans="2:10">
      <c r="B24" s="496"/>
      <c r="C24" s="497"/>
      <c r="D24" s="497"/>
      <c r="E24" s="497"/>
      <c r="F24" s="497"/>
      <c r="G24" s="497"/>
      <c r="H24" s="497"/>
      <c r="I24" s="497"/>
      <c r="J24" s="498"/>
    </row>
    <row r="25" spans="2:10">
      <c r="B25" s="496"/>
      <c r="C25" s="497"/>
      <c r="D25" s="497"/>
      <c r="E25" s="497"/>
      <c r="F25" s="497"/>
      <c r="G25" s="497"/>
      <c r="H25" s="497"/>
      <c r="I25" s="497"/>
      <c r="J25" s="498"/>
    </row>
    <row r="26" spans="2:10">
      <c r="B26" s="499"/>
      <c r="C26" s="500"/>
      <c r="D26" s="500"/>
      <c r="E26" s="500"/>
      <c r="F26" s="500"/>
      <c r="G26" s="500"/>
      <c r="H26" s="500"/>
      <c r="I26" s="500"/>
      <c r="J26" s="501"/>
    </row>
    <row r="29" spans="2:10">
      <c r="C29" s="226"/>
      <c r="D29" s="226"/>
      <c r="E29" s="226"/>
      <c r="F29" s="226"/>
      <c r="G29" s="226"/>
      <c r="H29" s="226"/>
    </row>
    <row r="30" spans="2:10">
      <c r="C30" s="226"/>
      <c r="D30" s="226"/>
      <c r="E30" s="226"/>
      <c r="F30" s="226"/>
      <c r="G30" s="226"/>
      <c r="H30" s="226"/>
    </row>
  </sheetData>
  <mergeCells count="6">
    <mergeCell ref="B14:J15"/>
    <mergeCell ref="B18:J26"/>
    <mergeCell ref="B3:B4"/>
    <mergeCell ref="C3:C4"/>
    <mergeCell ref="E3:E4"/>
    <mergeCell ref="F3:K3"/>
  </mergeCells>
  <hyperlinks>
    <hyperlink ref="A1" location="Indice!A1" display="Indice!A1" xr:uid="{00000000-0004-0000-3F00-000000000000}"/>
    <hyperlink ref="K1" location="'Ficha_MEF que usan anticoncepti'!A1" display="ficha técnica" xr:uid="{00000000-0004-0000-3F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4" tint="0.59999389629810485"/>
  </sheetPr>
  <dimension ref="A1:AD46"/>
  <sheetViews>
    <sheetView topLeftCell="B1" workbookViewId="0">
      <selection activeCell="E6" sqref="E6"/>
    </sheetView>
  </sheetViews>
  <sheetFormatPr defaultColWidth="10.85546875" defaultRowHeight="15"/>
  <cols>
    <col min="1" max="1" width="4.42578125" style="372" customWidth="1"/>
    <col min="2" max="2" width="38.28515625" style="371" customWidth="1"/>
    <col min="3" max="3" width="90.7109375" style="371" customWidth="1"/>
    <col min="4" max="16384" width="10.85546875" style="371"/>
  </cols>
  <sheetData>
    <row r="1" spans="2:30">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row>
    <row r="2" spans="2:30">
      <c r="B2" s="505" t="s">
        <v>2</v>
      </c>
      <c r="C2" s="505"/>
      <c r="D2" s="385"/>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2:30" ht="9.75" customHeight="1">
      <c r="B3" s="379"/>
      <c r="C3" s="380"/>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row>
    <row r="4" spans="2:30" ht="20.25" customHeight="1">
      <c r="B4" s="381" t="s">
        <v>3</v>
      </c>
      <c r="C4" s="400" t="str">
        <f>+'[4]MEF que usan anticonceptivos'!B1</f>
        <v>Porcentaje de mujeres en edad fértil que usan anticonceptivos modernos o cuyas parejas lo usan</v>
      </c>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row>
    <row r="5" spans="2:30" ht="119.25" customHeight="1">
      <c r="B5" s="381" t="s">
        <v>4</v>
      </c>
      <c r="C5" s="399" t="s">
        <v>444</v>
      </c>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row>
    <row r="6" spans="2:30" ht="120" customHeight="1">
      <c r="B6" s="381" t="s">
        <v>5</v>
      </c>
      <c r="C6" s="13"/>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row>
    <row r="7" spans="2:30">
      <c r="B7" s="381" t="s">
        <v>6</v>
      </c>
      <c r="C7" s="376" t="s">
        <v>244</v>
      </c>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row>
    <row r="8" spans="2:30">
      <c r="B8" s="381" t="s">
        <v>7</v>
      </c>
      <c r="C8" s="376" t="s">
        <v>245</v>
      </c>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row>
    <row r="9" spans="2:30">
      <c r="B9" s="381" t="s">
        <v>8</v>
      </c>
      <c r="C9" s="376" t="s">
        <v>246</v>
      </c>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row>
    <row r="10" spans="2:30">
      <c r="B10" s="381" t="s">
        <v>354</v>
      </c>
      <c r="C10" s="376" t="s">
        <v>355</v>
      </c>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row>
    <row r="11" spans="2:30">
      <c r="B11" s="383" t="s">
        <v>9</v>
      </c>
      <c r="C11" s="384"/>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row>
    <row r="12" spans="2:30" ht="15" customHeight="1">
      <c r="B12" s="506" t="s">
        <v>356</v>
      </c>
      <c r="C12" s="507"/>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row>
    <row r="13" spans="2:30">
      <c r="B13" s="373" t="s">
        <v>11</v>
      </c>
      <c r="C13" s="374" t="s">
        <v>17</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row>
    <row r="14" spans="2:30">
      <c r="B14" s="375" t="s">
        <v>12</v>
      </c>
      <c r="C14" s="376" t="s">
        <v>104</v>
      </c>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row>
    <row r="15" spans="2:30">
      <c r="B15" s="375" t="s">
        <v>13</v>
      </c>
      <c r="C15" s="376" t="s">
        <v>18</v>
      </c>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row>
    <row r="16" spans="2:30">
      <c r="B16" s="375" t="s">
        <v>14</v>
      </c>
      <c r="C16" s="404">
        <v>22809280</v>
      </c>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row>
    <row r="17" spans="2:30">
      <c r="B17" s="377" t="s">
        <v>15</v>
      </c>
      <c r="C17" s="378" t="s">
        <v>105</v>
      </c>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row>
    <row r="18" spans="2:30" s="372" customFormat="1"/>
    <row r="19" spans="2:30" s="372" customFormat="1"/>
    <row r="20" spans="2:30" s="372" customFormat="1"/>
    <row r="21" spans="2:30" s="372" customFormat="1"/>
    <row r="22" spans="2:30" s="372" customFormat="1"/>
    <row r="23" spans="2:30" s="372" customFormat="1"/>
    <row r="24" spans="2:30" s="372" customFormat="1"/>
    <row r="25" spans="2:30" s="372" customFormat="1"/>
    <row r="26" spans="2:30" s="372" customFormat="1"/>
    <row r="27" spans="2:30" s="372" customFormat="1"/>
    <row r="28" spans="2:30" s="372" customFormat="1"/>
    <row r="29" spans="2:30" s="372" customFormat="1"/>
    <row r="30" spans="2:30" s="372" customFormat="1"/>
    <row r="31" spans="2:30" s="372" customFormat="1"/>
    <row r="32" spans="2:30" s="372" customFormat="1"/>
    <row r="33" spans="4:30" s="372" customFormat="1"/>
    <row r="34" spans="4:30" s="372" customFormat="1"/>
    <row r="35" spans="4:30" s="372" customFormat="1"/>
    <row r="36" spans="4:30" s="372" customFormat="1"/>
    <row r="37" spans="4:30" s="372" customFormat="1"/>
    <row r="38" spans="4:30" s="372" customFormat="1"/>
    <row r="39" spans="4:30" s="372" customFormat="1"/>
    <row r="40" spans="4:30" s="372" customFormat="1"/>
    <row r="41" spans="4:30" s="372" customFormat="1"/>
    <row r="42" spans="4:30" s="372" customFormat="1"/>
    <row r="43" spans="4:30">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row>
    <row r="44" spans="4:30">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row>
    <row r="45" spans="4:30">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row>
    <row r="46" spans="4:30">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row>
  </sheetData>
  <mergeCells count="2">
    <mergeCell ref="B2:C2"/>
    <mergeCell ref="B12:C12"/>
  </mergeCells>
  <hyperlinks>
    <hyperlink ref="C4" location="'MEF que usan anticonceptivos'!A1" display="'MEF que usan anticonceptivos'!A1" xr:uid="{00000000-0004-0000-4000-000000000000}"/>
  </hyperlinks>
  <pageMargins left="0.7" right="0.7" top="0.75" bottom="0.75" header="0.3" footer="0.3"/>
  <pageSetup paperSize="9" orientation="portrait" horizontalDpi="0" verticalDpi="0"/>
  <drawing r:id="rId1"/>
  <extLst>
    <ext xmlns:mx="http://schemas.microsoft.com/office/mac/excel/2008/main" uri="{64002731-A6B0-56B0-2670-7721B7C09600}">
      <mx:PLV Mode="0" OnePage="0" WScale="0"/>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4" tint="0.79998168889431442"/>
  </sheetPr>
  <dimension ref="A1:Y27"/>
  <sheetViews>
    <sheetView workbookViewId="0">
      <selection activeCell="B15" sqref="B15:N16"/>
    </sheetView>
  </sheetViews>
  <sheetFormatPr defaultColWidth="11.42578125" defaultRowHeight="15"/>
  <cols>
    <col min="1" max="1" width="5" style="2" customWidth="1"/>
    <col min="2" max="2" width="12.28515625" style="2" customWidth="1"/>
    <col min="3" max="3" width="14" style="2" customWidth="1"/>
    <col min="4" max="4" width="16.42578125" style="2" customWidth="1"/>
    <col min="5" max="5" width="17" style="2" customWidth="1"/>
    <col min="6" max="6" width="11" style="2" customWidth="1"/>
    <col min="7" max="7" width="8.42578125" style="2" customWidth="1"/>
    <col min="8" max="8" width="13.42578125" style="2" customWidth="1"/>
    <col min="9" max="9" width="15.42578125" style="2" customWidth="1"/>
    <col min="10" max="10" width="10.42578125" style="2" customWidth="1"/>
    <col min="11" max="11" width="13.42578125" style="2" customWidth="1"/>
    <col min="12" max="12" width="12.28515625" style="2" customWidth="1"/>
    <col min="13" max="13" width="10.7109375" style="2" customWidth="1"/>
    <col min="14" max="14" width="13.42578125" style="2" customWidth="1"/>
    <col min="15" max="15" width="15.140625" style="2" customWidth="1"/>
    <col min="16" max="16" width="12" style="2" customWidth="1"/>
    <col min="17" max="17" width="14.140625" style="2" customWidth="1"/>
    <col min="18" max="18" width="13" style="2" customWidth="1"/>
    <col min="19" max="19" width="9.28515625" style="2" customWidth="1"/>
    <col min="20" max="20" width="13.42578125" style="2" customWidth="1"/>
    <col min="21" max="21" width="13.140625" style="2" customWidth="1"/>
    <col min="22" max="22" width="11.42578125" style="2" customWidth="1"/>
    <col min="23" max="23" width="12.42578125" style="2" customWidth="1"/>
    <col min="24" max="24" width="13.7109375" style="2" customWidth="1"/>
    <col min="25" max="25" width="10.7109375" style="2" customWidth="1"/>
    <col min="26" max="16384" width="11.42578125" style="2"/>
  </cols>
  <sheetData>
    <row r="1" spans="1:25" s="18" customFormat="1" ht="18.75">
      <c r="A1" s="65">
        <v>26</v>
      </c>
      <c r="B1" s="18" t="str">
        <f>+Indice!B39</f>
        <v>Distribución porcentual de las defunciones por carga de la enfermedad</v>
      </c>
      <c r="K1" s="64" t="s">
        <v>19</v>
      </c>
    </row>
    <row r="2" spans="1:25" s="18" customFormat="1" ht="18.75">
      <c r="A2" s="65"/>
      <c r="K2" s="64"/>
    </row>
    <row r="3" spans="1:25" s="18" customFormat="1" ht="18.75">
      <c r="A3" s="65"/>
      <c r="G3" s="541" t="s">
        <v>0</v>
      </c>
      <c r="H3" s="583" t="s">
        <v>175</v>
      </c>
      <c r="I3" s="583"/>
      <c r="J3" s="583"/>
      <c r="K3" s="583"/>
      <c r="L3" s="583"/>
      <c r="M3" s="583"/>
      <c r="N3" s="583"/>
      <c r="O3" s="583"/>
      <c r="P3" s="583"/>
      <c r="Q3" s="583"/>
      <c r="R3" s="583"/>
      <c r="S3" s="583"/>
      <c r="T3" s="583"/>
      <c r="U3" s="583"/>
      <c r="V3" s="583"/>
      <c r="W3" s="583"/>
      <c r="X3" s="583"/>
      <c r="Y3" s="584"/>
    </row>
    <row r="4" spans="1:25" s="18" customFormat="1" ht="17.25" customHeight="1">
      <c r="A4" s="17"/>
      <c r="B4" s="541" t="s">
        <v>0</v>
      </c>
      <c r="C4" s="583" t="s">
        <v>446</v>
      </c>
      <c r="D4" s="583"/>
      <c r="E4" s="584"/>
      <c r="G4" s="595"/>
      <c r="H4" s="572" t="s">
        <v>251</v>
      </c>
      <c r="I4" s="572"/>
      <c r="J4" s="573"/>
      <c r="K4" s="596" t="s">
        <v>24</v>
      </c>
      <c r="L4" s="571"/>
      <c r="M4" s="597"/>
      <c r="N4" s="596" t="s">
        <v>25</v>
      </c>
      <c r="O4" s="571"/>
      <c r="P4" s="597"/>
      <c r="Q4" s="596" t="s">
        <v>26</v>
      </c>
      <c r="R4" s="571"/>
      <c r="S4" s="597"/>
      <c r="T4" s="596" t="s">
        <v>28</v>
      </c>
      <c r="U4" s="571"/>
      <c r="V4" s="597"/>
      <c r="W4" s="572" t="s">
        <v>27</v>
      </c>
      <c r="X4" s="572"/>
      <c r="Y4" s="573"/>
    </row>
    <row r="5" spans="1:25" ht="30" customHeight="1">
      <c r="B5" s="542"/>
      <c r="C5" s="146" t="s">
        <v>250</v>
      </c>
      <c r="D5" s="146" t="s">
        <v>248</v>
      </c>
      <c r="E5" s="147" t="s">
        <v>249</v>
      </c>
      <c r="F5" s="55"/>
      <c r="G5" s="542"/>
      <c r="H5" s="408" t="s">
        <v>250</v>
      </c>
      <c r="I5" s="403" t="s">
        <v>248</v>
      </c>
      <c r="J5" s="411" t="s">
        <v>249</v>
      </c>
      <c r="K5" s="442" t="s">
        <v>250</v>
      </c>
      <c r="L5" s="403" t="s">
        <v>248</v>
      </c>
      <c r="M5" s="411" t="s">
        <v>249</v>
      </c>
      <c r="N5" s="442" t="s">
        <v>250</v>
      </c>
      <c r="O5" s="403" t="s">
        <v>248</v>
      </c>
      <c r="P5" s="411" t="s">
        <v>249</v>
      </c>
      <c r="Q5" s="442" t="s">
        <v>250</v>
      </c>
      <c r="R5" s="403" t="s">
        <v>248</v>
      </c>
      <c r="S5" s="411" t="s">
        <v>249</v>
      </c>
      <c r="T5" s="442" t="s">
        <v>250</v>
      </c>
      <c r="U5" s="403" t="s">
        <v>248</v>
      </c>
      <c r="V5" s="411" t="s">
        <v>249</v>
      </c>
      <c r="W5" s="138" t="s">
        <v>250</v>
      </c>
      <c r="X5" s="70" t="s">
        <v>248</v>
      </c>
      <c r="Y5" s="148" t="s">
        <v>249</v>
      </c>
    </row>
    <row r="6" spans="1:25">
      <c r="B6" s="19">
        <v>2010</v>
      </c>
      <c r="C6" s="185">
        <v>7.0874397148249111</v>
      </c>
      <c r="D6" s="185">
        <v>80.200251625078636</v>
      </c>
      <c r="E6" s="182">
        <v>12.712308660096456</v>
      </c>
      <c r="F6" s="123"/>
      <c r="G6" s="19">
        <v>2010</v>
      </c>
      <c r="H6" s="185">
        <v>6.92</v>
      </c>
      <c r="I6" s="185">
        <v>82.016000000000005</v>
      </c>
      <c r="J6" s="182">
        <v>11.064</v>
      </c>
      <c r="K6" s="443">
        <v>6.220657276995305</v>
      </c>
      <c r="L6" s="185">
        <v>79.10798122065728</v>
      </c>
      <c r="M6" s="182">
        <v>14.671361502347418</v>
      </c>
      <c r="N6" s="443">
        <v>6.6725197541703256</v>
      </c>
      <c r="O6" s="185">
        <v>77.348551360842848</v>
      </c>
      <c r="P6" s="182">
        <v>15.978928884986832</v>
      </c>
      <c r="Q6" s="443">
        <v>7.9858657243816262</v>
      </c>
      <c r="R6" s="185">
        <v>77.03180212014135</v>
      </c>
      <c r="S6" s="182">
        <v>14.982332155477032</v>
      </c>
      <c r="T6" s="443">
        <v>8.6035737921906019</v>
      </c>
      <c r="U6" s="185">
        <v>72.799470549305099</v>
      </c>
      <c r="V6" s="182">
        <v>18.596955658504303</v>
      </c>
      <c r="W6" s="185">
        <v>7.6827757125154896</v>
      </c>
      <c r="X6" s="185">
        <v>77.819083023543982</v>
      </c>
      <c r="Y6" s="182">
        <v>14.49814126394052</v>
      </c>
    </row>
    <row r="7" spans="1:25">
      <c r="B7" s="20">
        <v>2011</v>
      </c>
      <c r="C7" s="186">
        <v>6.8092350250026596</v>
      </c>
      <c r="D7" s="186">
        <v>80.311735290988409</v>
      </c>
      <c r="E7" s="183">
        <v>12.879029684008936</v>
      </c>
      <c r="F7" s="123"/>
      <c r="G7" s="20">
        <v>2011</v>
      </c>
      <c r="H7" s="186">
        <v>6.7864914967357137</v>
      </c>
      <c r="I7" s="186">
        <v>82.34061416942049</v>
      </c>
      <c r="J7" s="183">
        <v>10.872894333843798</v>
      </c>
      <c r="K7" s="444">
        <v>6.5217391304347823</v>
      </c>
      <c r="L7" s="186">
        <v>79.6875</v>
      </c>
      <c r="M7" s="183">
        <v>13.790760869565217</v>
      </c>
      <c r="N7" s="444">
        <v>6.3653136531365311</v>
      </c>
      <c r="O7" s="186">
        <v>76.845018450184497</v>
      </c>
      <c r="P7" s="183">
        <v>16.789667896678967</v>
      </c>
      <c r="Q7" s="444">
        <v>6.4710308502633556</v>
      </c>
      <c r="R7" s="186">
        <v>77.878103837471784</v>
      </c>
      <c r="S7" s="183">
        <v>15.650865312264861</v>
      </c>
      <c r="T7" s="444">
        <v>8.1063122923588047</v>
      </c>
      <c r="U7" s="186">
        <v>71.561461794019934</v>
      </c>
      <c r="V7" s="183">
        <v>20.332225913621262</v>
      </c>
      <c r="W7" s="186">
        <v>6.4935064935064926</v>
      </c>
      <c r="X7" s="186">
        <v>76.223776223776213</v>
      </c>
      <c r="Y7" s="183">
        <v>17.282717282717282</v>
      </c>
    </row>
    <row r="8" spans="1:25">
      <c r="B8" s="20">
        <v>2012</v>
      </c>
      <c r="C8" s="186">
        <v>6.7625299572783169</v>
      </c>
      <c r="D8" s="186">
        <v>80.848181723455241</v>
      </c>
      <c r="E8" s="183">
        <v>12.389288319266438</v>
      </c>
      <c r="F8" s="123"/>
      <c r="G8" s="20">
        <v>2012</v>
      </c>
      <c r="H8" s="186">
        <v>6.6795118818240216</v>
      </c>
      <c r="I8" s="186">
        <v>82.923892100192674</v>
      </c>
      <c r="J8" s="183">
        <v>10.396596017983301</v>
      </c>
      <c r="K8" s="444">
        <v>6.8965517241379306</v>
      </c>
      <c r="L8" s="186">
        <v>81.417624521072796</v>
      </c>
      <c r="M8" s="183">
        <v>11.685823754789272</v>
      </c>
      <c r="N8" s="444">
        <v>7.4866310160427805</v>
      </c>
      <c r="O8" s="186">
        <v>76.827094474153299</v>
      </c>
      <c r="P8" s="183">
        <v>15.686274509803921</v>
      </c>
      <c r="Q8" s="444">
        <v>6.7335243553008599</v>
      </c>
      <c r="R8" s="186">
        <v>78.438395415472783</v>
      </c>
      <c r="S8" s="183">
        <v>14.828080229226362</v>
      </c>
      <c r="T8" s="444">
        <v>6.2817258883248721</v>
      </c>
      <c r="U8" s="186">
        <v>72.525380710659903</v>
      </c>
      <c r="V8" s="183">
        <v>21.19289340101523</v>
      </c>
      <c r="W8" s="186">
        <v>7.5139146567718003</v>
      </c>
      <c r="X8" s="186">
        <v>75.510204081632651</v>
      </c>
      <c r="Y8" s="183">
        <v>16.975881261595546</v>
      </c>
    </row>
    <row r="9" spans="1:25">
      <c r="B9" s="20">
        <v>2013</v>
      </c>
      <c r="C9" s="186">
        <v>7.2490327835471398</v>
      </c>
      <c r="D9" s="186">
        <v>80.55385868458562</v>
      </c>
      <c r="E9" s="183">
        <v>12.197108531867237</v>
      </c>
      <c r="F9" s="123"/>
      <c r="G9" s="20">
        <v>2013</v>
      </c>
      <c r="H9" s="186">
        <v>7.2975700644359902</v>
      </c>
      <c r="I9" s="186">
        <v>82.175296948994642</v>
      </c>
      <c r="J9" s="183">
        <v>10.527132986569365</v>
      </c>
      <c r="K9" s="444">
        <v>5.4499366286438535</v>
      </c>
      <c r="L9" s="186">
        <v>81.55893536121674</v>
      </c>
      <c r="M9" s="183">
        <v>12.991128010139416</v>
      </c>
      <c r="N9" s="444">
        <v>7.6382791922739255</v>
      </c>
      <c r="O9" s="186">
        <v>76.646180860403874</v>
      </c>
      <c r="P9" s="183">
        <v>15.715539947322213</v>
      </c>
      <c r="Q9" s="444">
        <v>6.8620443173695493</v>
      </c>
      <c r="R9" s="186">
        <v>79.342387419585407</v>
      </c>
      <c r="S9" s="183">
        <v>13.795568263045032</v>
      </c>
      <c r="T9" s="444">
        <v>8.3441138421733498</v>
      </c>
      <c r="U9" s="186">
        <v>72.056921086675302</v>
      </c>
      <c r="V9" s="183">
        <v>19.598965071151358</v>
      </c>
      <c r="W9" s="186">
        <v>7.8110808356039962</v>
      </c>
      <c r="X9" s="186">
        <v>77.656675749318808</v>
      </c>
      <c r="Y9" s="183">
        <v>14.532243415077204</v>
      </c>
    </row>
    <row r="10" spans="1:25">
      <c r="B10" s="20">
        <v>2014</v>
      </c>
      <c r="C10" s="186">
        <v>7.0341003064649508</v>
      </c>
      <c r="D10" s="186">
        <v>80.828914724911229</v>
      </c>
      <c r="E10" s="183">
        <v>12.136984968623826</v>
      </c>
      <c r="F10" s="123"/>
      <c r="G10" s="20">
        <v>2014</v>
      </c>
      <c r="H10" s="186">
        <v>6.6024348345656891</v>
      </c>
      <c r="I10" s="186">
        <v>83.157816117708578</v>
      </c>
      <c r="J10" s="183">
        <v>10.239749047725745</v>
      </c>
      <c r="K10" s="444">
        <v>6.1346039309112568</v>
      </c>
      <c r="L10" s="186">
        <v>80.821917808219183</v>
      </c>
      <c r="M10" s="183">
        <v>15.549412577747063</v>
      </c>
      <c r="N10" s="444">
        <v>8.9299461123941484</v>
      </c>
      <c r="O10" s="186">
        <v>76.828329484218628</v>
      </c>
      <c r="P10" s="183">
        <v>15.715539947322213</v>
      </c>
      <c r="Q10" s="444">
        <v>8.2930200414651001</v>
      </c>
      <c r="R10" s="186">
        <v>76.157567380787839</v>
      </c>
      <c r="S10" s="183">
        <v>13.795568263045032</v>
      </c>
      <c r="T10" s="444">
        <v>8.5917312661498713</v>
      </c>
      <c r="U10" s="186">
        <v>72.222222222222214</v>
      </c>
      <c r="V10" s="183">
        <v>19.598965071151358</v>
      </c>
      <c r="W10" s="186">
        <v>7.5313807531380759</v>
      </c>
      <c r="X10" s="186">
        <v>75.89958158995816</v>
      </c>
      <c r="Y10" s="183">
        <v>14.532243415077204</v>
      </c>
    </row>
    <row r="11" spans="1:25">
      <c r="B11" s="20">
        <v>2015</v>
      </c>
      <c r="C11" s="186">
        <v>7.6111243166151654</v>
      </c>
      <c r="D11" s="186">
        <v>79.19657713334918</v>
      </c>
      <c r="E11" s="183">
        <v>13.192298550035655</v>
      </c>
      <c r="F11" s="123"/>
      <c r="G11" s="20">
        <v>2015</v>
      </c>
      <c r="H11" s="186">
        <v>7.4715162138475026</v>
      </c>
      <c r="I11" s="186">
        <v>81.266432953549511</v>
      </c>
      <c r="J11" s="183">
        <v>11.262050832602979</v>
      </c>
      <c r="K11" s="444">
        <v>6.6891512085441267</v>
      </c>
      <c r="L11" s="186">
        <v>78.976953344575605</v>
      </c>
      <c r="M11" s="183">
        <v>14.333895446880272</v>
      </c>
      <c r="N11" s="444">
        <v>8.3069620253164551</v>
      </c>
      <c r="O11" s="186">
        <v>70.066788099574978</v>
      </c>
      <c r="P11" s="183">
        <v>15.427215189873417</v>
      </c>
      <c r="Q11" s="444">
        <v>7.6975476839237054</v>
      </c>
      <c r="R11" s="186">
        <v>76.839237057220714</v>
      </c>
      <c r="S11" s="183">
        <v>15.463215258855586</v>
      </c>
      <c r="T11" s="444">
        <v>8.9253187613843341</v>
      </c>
      <c r="U11" s="186">
        <v>70.066788099574978</v>
      </c>
      <c r="V11" s="183">
        <v>21.007893139040679</v>
      </c>
      <c r="W11" s="186">
        <v>7.9324894514767932</v>
      </c>
      <c r="X11" s="186">
        <v>74.345991561181435</v>
      </c>
      <c r="Y11" s="183">
        <v>17.721518987341771</v>
      </c>
    </row>
    <row r="12" spans="1:25">
      <c r="B12" s="21">
        <v>2016</v>
      </c>
      <c r="C12" s="187">
        <v>7.7038807026859599</v>
      </c>
      <c r="D12" s="187">
        <v>77.866277268905705</v>
      </c>
      <c r="E12" s="184">
        <v>14.429842028408338</v>
      </c>
      <c r="F12" s="22"/>
      <c r="G12" s="21">
        <v>2016</v>
      </c>
      <c r="H12" s="187">
        <v>7.1531051444968226</v>
      </c>
      <c r="I12" s="187">
        <v>80.966044954567195</v>
      </c>
      <c r="J12" s="184">
        <v>11.880849900935985</v>
      </c>
      <c r="K12" s="445">
        <v>8.6116910229645107</v>
      </c>
      <c r="L12" s="187">
        <v>75.417536534446754</v>
      </c>
      <c r="M12" s="184">
        <v>15.970772442588727</v>
      </c>
      <c r="N12" s="445">
        <v>9.307520476545049</v>
      </c>
      <c r="O12" s="187">
        <v>74.31124348473567</v>
      </c>
      <c r="P12" s="184">
        <v>16.381236038719287</v>
      </c>
      <c r="Q12" s="445">
        <v>7.3885350318471339</v>
      </c>
      <c r="R12" s="187">
        <v>72.866242038216555</v>
      </c>
      <c r="S12" s="184">
        <v>19.745222929936308</v>
      </c>
      <c r="T12" s="445">
        <v>9.6881959910913142</v>
      </c>
      <c r="U12" s="187">
        <v>68.819599109131403</v>
      </c>
      <c r="V12" s="184">
        <v>21.492204899777285</v>
      </c>
      <c r="W12" s="187">
        <v>8.526551982049364</v>
      </c>
      <c r="X12" s="187">
        <v>69.035153328347036</v>
      </c>
      <c r="Y12" s="184">
        <v>22.438294689603591</v>
      </c>
    </row>
    <row r="13" spans="1:25">
      <c r="B13" s="22" t="s">
        <v>176</v>
      </c>
      <c r="C13" s="22"/>
      <c r="D13" s="22"/>
      <c r="E13" s="441">
        <f>+(E12-E6)/E6*100</f>
        <v>13.510790323264931</v>
      </c>
    </row>
    <row r="15" spans="1:25" s="24" customFormat="1" ht="12.75" customHeight="1">
      <c r="B15" s="502" t="s">
        <v>427</v>
      </c>
      <c r="C15" s="502"/>
      <c r="D15" s="502"/>
      <c r="E15" s="502"/>
      <c r="F15" s="502"/>
      <c r="G15" s="502"/>
      <c r="H15" s="502"/>
      <c r="I15" s="502"/>
      <c r="J15" s="502"/>
      <c r="K15" s="502"/>
      <c r="L15" s="502"/>
      <c r="M15" s="502"/>
      <c r="N15" s="502"/>
      <c r="O15" s="149"/>
      <c r="P15" s="149"/>
      <c r="Q15" s="149"/>
      <c r="R15" s="149"/>
      <c r="S15" s="149"/>
      <c r="T15" s="149"/>
      <c r="U15" s="149"/>
      <c r="V15" s="149"/>
      <c r="W15" s="150"/>
      <c r="X15" s="150"/>
    </row>
    <row r="16" spans="1:25" s="24" customFormat="1" ht="12.75">
      <c r="B16" s="502"/>
      <c r="C16" s="502"/>
      <c r="D16" s="502"/>
      <c r="E16" s="502"/>
      <c r="F16" s="502"/>
      <c r="G16" s="502"/>
      <c r="H16" s="502"/>
      <c r="I16" s="502"/>
      <c r="J16" s="502"/>
      <c r="K16" s="502"/>
      <c r="L16" s="502"/>
      <c r="M16" s="502"/>
      <c r="N16" s="502"/>
      <c r="O16" s="149"/>
      <c r="P16" s="149"/>
      <c r="Q16" s="149"/>
      <c r="R16" s="149"/>
      <c r="S16" s="149"/>
      <c r="T16" s="149"/>
      <c r="U16" s="149"/>
      <c r="V16" s="149"/>
      <c r="W16" s="150"/>
      <c r="X16" s="150"/>
    </row>
    <row r="17" spans="2:24" s="24" customFormat="1" ht="13.5" customHeight="1">
      <c r="B17" s="142"/>
      <c r="C17" s="142"/>
      <c r="D17" s="142"/>
      <c r="E17" s="142"/>
      <c r="F17" s="142"/>
      <c r="G17" s="142"/>
      <c r="H17" s="142"/>
      <c r="I17" s="142"/>
      <c r="O17" s="151"/>
      <c r="P17" s="151"/>
      <c r="Q17" s="151"/>
      <c r="R17" s="151"/>
      <c r="S17" s="151"/>
      <c r="T17" s="151"/>
      <c r="U17" s="151"/>
      <c r="V17" s="151"/>
      <c r="W17" s="151"/>
      <c r="X17" s="151"/>
    </row>
    <row r="18" spans="2:24" ht="15.75">
      <c r="B18" s="23" t="s">
        <v>1</v>
      </c>
      <c r="C18" s="23"/>
      <c r="D18" s="23"/>
      <c r="E18" s="23"/>
      <c r="F18" s="23"/>
      <c r="O18" s="42"/>
      <c r="P18" s="42"/>
      <c r="Q18" s="42"/>
      <c r="R18" s="42"/>
      <c r="S18" s="42"/>
      <c r="T18" s="42"/>
      <c r="U18" s="42"/>
      <c r="V18" s="42"/>
      <c r="W18" s="42"/>
      <c r="X18" s="42"/>
    </row>
    <row r="19" spans="2:24" ht="21.75" customHeight="1">
      <c r="B19" s="517" t="s">
        <v>445</v>
      </c>
      <c r="C19" s="494"/>
      <c r="D19" s="494"/>
      <c r="E19" s="494"/>
      <c r="F19" s="494"/>
      <c r="G19" s="494"/>
      <c r="H19" s="494"/>
      <c r="I19" s="494"/>
      <c r="J19" s="494"/>
      <c r="K19" s="494"/>
      <c r="L19" s="494"/>
      <c r="M19" s="494"/>
      <c r="N19" s="495"/>
      <c r="O19" s="28"/>
      <c r="P19" s="28"/>
      <c r="Q19" s="28"/>
      <c r="R19" s="28"/>
      <c r="S19" s="28"/>
      <c r="T19" s="28"/>
      <c r="U19" s="28"/>
      <c r="V19" s="28"/>
      <c r="W19" s="84"/>
      <c r="X19" s="84"/>
    </row>
    <row r="20" spans="2:24" ht="21.75" customHeight="1">
      <c r="B20" s="496"/>
      <c r="C20" s="497"/>
      <c r="D20" s="497"/>
      <c r="E20" s="497"/>
      <c r="F20" s="497"/>
      <c r="G20" s="497"/>
      <c r="H20" s="497"/>
      <c r="I20" s="497"/>
      <c r="J20" s="497"/>
      <c r="K20" s="497"/>
      <c r="L20" s="497"/>
      <c r="M20" s="497"/>
      <c r="N20" s="498"/>
      <c r="O20" s="28"/>
      <c r="P20" s="28"/>
      <c r="Q20" s="28"/>
      <c r="R20" s="28"/>
      <c r="S20" s="28"/>
      <c r="T20" s="28"/>
      <c r="U20" s="28"/>
      <c r="V20" s="28"/>
      <c r="W20" s="84"/>
      <c r="X20" s="84"/>
    </row>
    <row r="21" spans="2:24" ht="21.75" customHeight="1">
      <c r="B21" s="496"/>
      <c r="C21" s="497"/>
      <c r="D21" s="497"/>
      <c r="E21" s="497"/>
      <c r="F21" s="497"/>
      <c r="G21" s="497"/>
      <c r="H21" s="497"/>
      <c r="I21" s="497"/>
      <c r="J21" s="497"/>
      <c r="K21" s="497"/>
      <c r="L21" s="497"/>
      <c r="M21" s="497"/>
      <c r="N21" s="498"/>
      <c r="O21" s="28"/>
      <c r="P21" s="28"/>
      <c r="Q21" s="28"/>
      <c r="R21" s="28"/>
      <c r="S21" s="28"/>
      <c r="T21" s="28"/>
      <c r="U21" s="28"/>
      <c r="V21" s="28"/>
      <c r="W21" s="84"/>
      <c r="X21" s="84"/>
    </row>
    <row r="22" spans="2:24" ht="21.75" customHeight="1">
      <c r="B22" s="496"/>
      <c r="C22" s="497"/>
      <c r="D22" s="497"/>
      <c r="E22" s="497"/>
      <c r="F22" s="497"/>
      <c r="G22" s="497"/>
      <c r="H22" s="497"/>
      <c r="I22" s="497"/>
      <c r="J22" s="497"/>
      <c r="K22" s="497"/>
      <c r="L22" s="497"/>
      <c r="M22" s="497"/>
      <c r="N22" s="498"/>
      <c r="O22" s="28"/>
      <c r="P22" s="28"/>
      <c r="Q22" s="28"/>
      <c r="R22" s="28"/>
      <c r="S22" s="28"/>
      <c r="T22" s="28"/>
      <c r="U22" s="28"/>
      <c r="V22" s="28"/>
      <c r="W22" s="84"/>
      <c r="X22" s="84"/>
    </row>
    <row r="23" spans="2:24" ht="21.75" customHeight="1">
      <c r="B23" s="496"/>
      <c r="C23" s="497"/>
      <c r="D23" s="497"/>
      <c r="E23" s="497"/>
      <c r="F23" s="497"/>
      <c r="G23" s="497"/>
      <c r="H23" s="497"/>
      <c r="I23" s="497"/>
      <c r="J23" s="497"/>
      <c r="K23" s="497"/>
      <c r="L23" s="497"/>
      <c r="M23" s="497"/>
      <c r="N23" s="498"/>
      <c r="O23" s="28"/>
      <c r="P23" s="28"/>
      <c r="Q23" s="28"/>
      <c r="R23" s="28"/>
      <c r="S23" s="28"/>
      <c r="T23" s="28"/>
      <c r="U23" s="28"/>
      <c r="V23" s="28"/>
      <c r="W23" s="84"/>
      <c r="X23" s="84"/>
    </row>
    <row r="24" spans="2:24" ht="21.75" customHeight="1">
      <c r="B24" s="496"/>
      <c r="C24" s="497"/>
      <c r="D24" s="497"/>
      <c r="E24" s="497"/>
      <c r="F24" s="497"/>
      <c r="G24" s="497"/>
      <c r="H24" s="497"/>
      <c r="I24" s="497"/>
      <c r="J24" s="497"/>
      <c r="K24" s="497"/>
      <c r="L24" s="497"/>
      <c r="M24" s="497"/>
      <c r="N24" s="498"/>
      <c r="O24" s="28"/>
      <c r="P24" s="28"/>
      <c r="Q24" s="28"/>
      <c r="R24" s="28"/>
      <c r="S24" s="28"/>
      <c r="T24" s="28"/>
      <c r="U24" s="28"/>
      <c r="V24" s="28"/>
      <c r="W24" s="84"/>
      <c r="X24" s="84"/>
    </row>
    <row r="25" spans="2:24" ht="21.75" customHeight="1">
      <c r="B25" s="496"/>
      <c r="C25" s="497"/>
      <c r="D25" s="497"/>
      <c r="E25" s="497"/>
      <c r="F25" s="497"/>
      <c r="G25" s="497"/>
      <c r="H25" s="497"/>
      <c r="I25" s="497"/>
      <c r="J25" s="497"/>
      <c r="K25" s="497"/>
      <c r="L25" s="497"/>
      <c r="M25" s="497"/>
      <c r="N25" s="498"/>
      <c r="O25" s="28"/>
      <c r="P25" s="28"/>
      <c r="Q25" s="28"/>
      <c r="R25" s="28"/>
      <c r="S25" s="28"/>
      <c r="T25" s="28"/>
      <c r="U25" s="28"/>
      <c r="V25" s="28"/>
      <c r="W25" s="84"/>
      <c r="X25" s="84"/>
    </row>
    <row r="26" spans="2:24" ht="21.75" customHeight="1">
      <c r="B26" s="496"/>
      <c r="C26" s="497"/>
      <c r="D26" s="497"/>
      <c r="E26" s="497"/>
      <c r="F26" s="497"/>
      <c r="G26" s="497"/>
      <c r="H26" s="497"/>
      <c r="I26" s="497"/>
      <c r="J26" s="497"/>
      <c r="K26" s="497"/>
      <c r="L26" s="497"/>
      <c r="M26" s="497"/>
      <c r="N26" s="498"/>
      <c r="O26" s="28"/>
      <c r="P26" s="28"/>
      <c r="Q26" s="28"/>
      <c r="R26" s="28"/>
      <c r="S26" s="28"/>
      <c r="T26" s="28"/>
      <c r="U26" s="28"/>
      <c r="V26" s="28"/>
      <c r="W26" s="84"/>
      <c r="X26" s="84"/>
    </row>
    <row r="27" spans="2:24" ht="21.75" customHeight="1">
      <c r="B27" s="499"/>
      <c r="C27" s="500"/>
      <c r="D27" s="500"/>
      <c r="E27" s="500"/>
      <c r="F27" s="500"/>
      <c r="G27" s="500"/>
      <c r="H27" s="500"/>
      <c r="I27" s="500"/>
      <c r="J27" s="500"/>
      <c r="K27" s="500"/>
      <c r="L27" s="500"/>
      <c r="M27" s="500"/>
      <c r="N27" s="501"/>
      <c r="O27" s="28"/>
      <c r="P27" s="28"/>
      <c r="Q27" s="28"/>
      <c r="R27" s="28"/>
      <c r="S27" s="28"/>
      <c r="T27" s="28"/>
      <c r="U27" s="28"/>
      <c r="V27" s="28"/>
      <c r="W27" s="84"/>
      <c r="X27" s="84"/>
    </row>
  </sheetData>
  <mergeCells count="12">
    <mergeCell ref="B19:N27"/>
    <mergeCell ref="K4:M4"/>
    <mergeCell ref="N4:P4"/>
    <mergeCell ref="Q4:S4"/>
    <mergeCell ref="T4:V4"/>
    <mergeCell ref="W4:Y4"/>
    <mergeCell ref="B15:N16"/>
    <mergeCell ref="B4:B5"/>
    <mergeCell ref="C4:E4"/>
    <mergeCell ref="G3:G5"/>
    <mergeCell ref="H3:Y3"/>
    <mergeCell ref="H4:J4"/>
  </mergeCells>
  <hyperlinks>
    <hyperlink ref="A1" location="Indice!A1" display="Indice!A1" xr:uid="{00000000-0004-0000-4100-000000000000}"/>
    <hyperlink ref="K1" location="'Ficha_D carga de la enfermedad'!A1" display="ficha técnica" xr:uid="{00000000-0004-0000-41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theme="4" tint="0.59999389629810485"/>
  </sheetPr>
  <dimension ref="A1:AD45"/>
  <sheetViews>
    <sheetView workbookViewId="0">
      <selection activeCell="C4" sqref="C4"/>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+'D carga de la enfermedad'!B1</f>
        <v>Distribución porcentual de las defunciones por carga de la enfermedad</v>
      </c>
      <c r="D4" s="2"/>
      <c r="E4" s="2"/>
      <c r="F4" s="2"/>
      <c r="G4" s="2"/>
      <c r="H4" s="2"/>
      <c r="I4" s="2"/>
      <c r="J4" s="2"/>
      <c r="K4" s="2"/>
      <c r="L4" s="2"/>
      <c r="M4" s="2"/>
      <c r="N4" s="2"/>
      <c r="O4" s="2"/>
      <c r="P4" s="2"/>
      <c r="Q4" s="2"/>
      <c r="R4" s="2"/>
      <c r="S4" s="2"/>
      <c r="T4" s="2"/>
      <c r="U4" s="2"/>
      <c r="V4" s="2"/>
      <c r="W4" s="2"/>
      <c r="X4" s="2"/>
      <c r="Y4" s="2"/>
      <c r="Z4" s="2"/>
      <c r="AA4" s="2"/>
      <c r="AB4" s="2"/>
      <c r="AC4" s="2"/>
      <c r="AD4" s="2"/>
    </row>
    <row r="5" spans="2:30" ht="186" customHeight="1">
      <c r="B5" s="11" t="s">
        <v>4</v>
      </c>
      <c r="C5" s="50" t="s">
        <v>252</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253</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254</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226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4" t="s">
        <v>9</v>
      </c>
      <c r="C10" s="15"/>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ht="15" customHeight="1">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3" t="s">
        <v>11</v>
      </c>
      <c r="C12" s="4" t="s">
        <v>17</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5" t="s">
        <v>12</v>
      </c>
      <c r="C13" s="6" t="s">
        <v>104</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13</v>
      </c>
      <c r="C14" s="6" t="s">
        <v>18</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14</v>
      </c>
      <c r="C15" s="77">
        <v>22809280</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7" t="s">
        <v>15</v>
      </c>
      <c r="C16" s="8" t="s">
        <v>105</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2" customFormat="1"/>
    <row r="18" s="2" customFormat="1"/>
    <row r="19" s="2" customFormat="1"/>
    <row r="20" s="2" customFormat="1"/>
    <row r="21" s="2" customFormat="1"/>
    <row r="22" s="2" customFormat="1"/>
    <row r="23" s="2" customFormat="1"/>
    <row r="24" s="2" customFormat="1"/>
    <row r="25" s="2" customFormat="1"/>
    <row r="26" s="2" customFormat="1"/>
    <row r="27" s="2" customFormat="1"/>
    <row r="28" s="2" customFormat="1"/>
    <row r="29" s="2" customFormat="1"/>
    <row r="30" s="2" customFormat="1"/>
    <row r="31" s="2" customFormat="1"/>
    <row r="32"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sheetData>
  <mergeCells count="2">
    <mergeCell ref="B2:C2"/>
    <mergeCell ref="B11:C11"/>
  </mergeCells>
  <hyperlinks>
    <hyperlink ref="C4" location="'D carga de la enfermedad'!A1" display="'D carga de la enfermedad'!A1" xr:uid="{00000000-0004-0000-4200-000000000000}"/>
  </hyperlinks>
  <pageMargins left="0.7" right="0.7" top="0.75" bottom="0.75" header="0.3" footer="0.3"/>
  <pageSetup paperSize="9" orientation="portrait" horizontalDpi="0" verticalDpi="0"/>
  <drawing r:id="rId1"/>
  <extLst>
    <ext xmlns:mx="http://schemas.microsoft.com/office/mac/excel/2008/main" uri="{64002731-A6B0-56B0-2670-7721B7C09600}">
      <mx:PLV Mode="0" OnePage="0" WScale="0"/>
    </ext>
  </extLs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4" tint="0.79998168889431442"/>
  </sheetPr>
  <dimension ref="A1:H29"/>
  <sheetViews>
    <sheetView topLeftCell="A10" workbookViewId="0">
      <selection activeCell="B17" sqref="B17:H18"/>
    </sheetView>
  </sheetViews>
  <sheetFormatPr defaultColWidth="11.42578125" defaultRowHeight="15"/>
  <cols>
    <col min="1" max="1" width="5" style="372" customWidth="1"/>
    <col min="2" max="8" width="28.42578125" style="372" customWidth="1"/>
    <col min="9" max="16384" width="11.42578125" style="372"/>
  </cols>
  <sheetData>
    <row r="1" spans="1:8" s="387" customFormat="1" ht="18.75">
      <c r="A1" s="386">
        <v>27</v>
      </c>
      <c r="B1" s="387" t="str">
        <f>+Indice!B40</f>
        <v>Principales diez causas de defunción</v>
      </c>
      <c r="E1" s="401" t="s">
        <v>19</v>
      </c>
    </row>
    <row r="2" spans="1:8" s="387" customFormat="1" ht="18.75">
      <c r="A2" s="386"/>
      <c r="E2" s="401"/>
    </row>
    <row r="3" spans="1:8" s="387" customFormat="1" ht="18.75">
      <c r="A3" s="386"/>
      <c r="B3" s="448">
        <v>2010</v>
      </c>
      <c r="C3" s="448">
        <v>2011</v>
      </c>
      <c r="D3" s="448">
        <v>2012</v>
      </c>
      <c r="E3" s="448">
        <v>2013</v>
      </c>
      <c r="F3" s="448">
        <v>2014</v>
      </c>
      <c r="G3" s="448">
        <v>2015</v>
      </c>
      <c r="H3" s="448">
        <v>2016</v>
      </c>
    </row>
    <row r="4" spans="1:8" s="387" customFormat="1" ht="40.5" customHeight="1">
      <c r="A4" s="386"/>
      <c r="B4" s="446" t="s">
        <v>405</v>
      </c>
      <c r="C4" s="446" t="s">
        <v>405</v>
      </c>
      <c r="D4" s="446" t="s">
        <v>405</v>
      </c>
      <c r="E4" s="446" t="s">
        <v>405</v>
      </c>
      <c r="F4" s="446" t="s">
        <v>405</v>
      </c>
      <c r="G4" s="446" t="s">
        <v>405</v>
      </c>
      <c r="H4" s="446" t="s">
        <v>405</v>
      </c>
    </row>
    <row r="5" spans="1:8" s="387" customFormat="1" ht="40.5" customHeight="1">
      <c r="A5" s="386"/>
      <c r="B5" s="446" t="s">
        <v>406</v>
      </c>
      <c r="C5" s="446" t="s">
        <v>406</v>
      </c>
      <c r="D5" s="446" t="s">
        <v>406</v>
      </c>
      <c r="E5" s="446" t="s">
        <v>406</v>
      </c>
      <c r="F5" s="446" t="s">
        <v>406</v>
      </c>
      <c r="G5" s="446" t="s">
        <v>406</v>
      </c>
      <c r="H5" s="446" t="s">
        <v>406</v>
      </c>
    </row>
    <row r="6" spans="1:8" s="387" customFormat="1" ht="40.5" customHeight="1">
      <c r="A6" s="386"/>
      <c r="B6" s="446" t="s">
        <v>407</v>
      </c>
      <c r="C6" s="446" t="s">
        <v>408</v>
      </c>
      <c r="D6" s="446" t="s">
        <v>408</v>
      </c>
      <c r="E6" s="446" t="s">
        <v>408</v>
      </c>
      <c r="F6" s="446" t="s">
        <v>411</v>
      </c>
      <c r="G6" s="446" t="s">
        <v>408</v>
      </c>
      <c r="H6" s="446" t="s">
        <v>411</v>
      </c>
    </row>
    <row r="7" spans="1:8" s="387" customFormat="1" ht="40.5" customHeight="1">
      <c r="A7" s="386"/>
      <c r="B7" s="446" t="s">
        <v>409</v>
      </c>
      <c r="C7" s="446" t="s">
        <v>410</v>
      </c>
      <c r="D7" s="446" t="s">
        <v>407</v>
      </c>
      <c r="E7" s="446" t="s">
        <v>411</v>
      </c>
      <c r="F7" s="446" t="s">
        <v>407</v>
      </c>
      <c r="G7" s="446" t="s">
        <v>411</v>
      </c>
      <c r="H7" s="446" t="s">
        <v>412</v>
      </c>
    </row>
    <row r="8" spans="1:8" s="387" customFormat="1" ht="46.5" customHeight="1">
      <c r="A8" s="386"/>
      <c r="B8" s="446" t="s">
        <v>410</v>
      </c>
      <c r="C8" s="446" t="s">
        <v>407</v>
      </c>
      <c r="D8" s="446" t="s">
        <v>409</v>
      </c>
      <c r="E8" s="446" t="s">
        <v>410</v>
      </c>
      <c r="F8" s="446" t="s">
        <v>408</v>
      </c>
      <c r="G8" s="446" t="s">
        <v>412</v>
      </c>
      <c r="H8" s="446" t="s">
        <v>408</v>
      </c>
    </row>
    <row r="9" spans="1:8" s="387" customFormat="1" ht="40.5" customHeight="1">
      <c r="A9" s="386"/>
      <c r="B9" s="446" t="s">
        <v>408</v>
      </c>
      <c r="C9" s="446" t="s">
        <v>409</v>
      </c>
      <c r="D9" s="446" t="s">
        <v>410</v>
      </c>
      <c r="E9" s="446" t="s">
        <v>407</v>
      </c>
      <c r="F9" s="446" t="s">
        <v>412</v>
      </c>
      <c r="G9" s="446" t="s">
        <v>407</v>
      </c>
      <c r="H9" s="446" t="s">
        <v>407</v>
      </c>
    </row>
    <row r="10" spans="1:8" s="387" customFormat="1" ht="57.75" customHeight="1">
      <c r="A10" s="386"/>
      <c r="B10" s="446" t="s">
        <v>412</v>
      </c>
      <c r="C10" s="446" t="s">
        <v>411</v>
      </c>
      <c r="D10" s="446" t="s">
        <v>413</v>
      </c>
      <c r="E10" s="446" t="s">
        <v>412</v>
      </c>
      <c r="F10" s="446" t="s">
        <v>410</v>
      </c>
      <c r="G10" s="446" t="s">
        <v>410</v>
      </c>
      <c r="H10" s="446" t="s">
        <v>409</v>
      </c>
    </row>
    <row r="11" spans="1:8" s="387" customFormat="1" ht="51.75" customHeight="1">
      <c r="A11" s="386"/>
      <c r="B11" s="446" t="s">
        <v>413</v>
      </c>
      <c r="C11" s="446" t="s">
        <v>414</v>
      </c>
      <c r="D11" s="446" t="s">
        <v>412</v>
      </c>
      <c r="E11" s="446" t="s">
        <v>409</v>
      </c>
      <c r="F11" s="446" t="s">
        <v>409</v>
      </c>
      <c r="G11" s="446" t="s">
        <v>409</v>
      </c>
      <c r="H11" s="446" t="s">
        <v>410</v>
      </c>
    </row>
    <row r="12" spans="1:8" ht="40.5" customHeight="1">
      <c r="B12" s="446" t="s">
        <v>414</v>
      </c>
      <c r="C12" s="446" t="s">
        <v>412</v>
      </c>
      <c r="D12" s="446" t="s">
        <v>414</v>
      </c>
      <c r="E12" s="446" t="s">
        <v>415</v>
      </c>
      <c r="F12" s="446" t="s">
        <v>413</v>
      </c>
      <c r="G12" s="446" t="s">
        <v>416</v>
      </c>
      <c r="H12" s="446" t="s">
        <v>416</v>
      </c>
    </row>
    <row r="13" spans="1:8" ht="40.5" customHeight="1">
      <c r="B13" s="447" t="s">
        <v>415</v>
      </c>
      <c r="C13" s="447" t="s">
        <v>417</v>
      </c>
      <c r="D13" s="447" t="s">
        <v>411</v>
      </c>
      <c r="E13" s="447" t="s">
        <v>414</v>
      </c>
      <c r="F13" s="447" t="s">
        <v>418</v>
      </c>
      <c r="G13" s="447" t="s">
        <v>415</v>
      </c>
      <c r="H13" s="447" t="s">
        <v>419</v>
      </c>
    </row>
    <row r="14" spans="1:8">
      <c r="B14" s="391" t="s">
        <v>176</v>
      </c>
      <c r="C14" s="391"/>
      <c r="D14" s="391"/>
      <c r="E14" s="406"/>
    </row>
    <row r="17" spans="2:8" s="393" customFormat="1" ht="12.75" customHeight="1">
      <c r="B17" s="598" t="s">
        <v>427</v>
      </c>
      <c r="C17" s="598"/>
      <c r="D17" s="598"/>
      <c r="E17" s="598"/>
      <c r="F17" s="598"/>
      <c r="G17" s="598"/>
      <c r="H17" s="598"/>
    </row>
    <row r="18" spans="2:8" s="393" customFormat="1" ht="12.75">
      <c r="B18" s="598"/>
      <c r="C18" s="598"/>
      <c r="D18" s="598"/>
      <c r="E18" s="598"/>
      <c r="F18" s="598"/>
      <c r="G18" s="598"/>
      <c r="H18" s="598"/>
    </row>
    <row r="19" spans="2:8" s="393" customFormat="1" ht="13.5" customHeight="1">
      <c r="B19" s="410"/>
      <c r="C19" s="410"/>
      <c r="D19" s="410"/>
    </row>
    <row r="20" spans="2:8" ht="15.75">
      <c r="B20" s="392" t="s">
        <v>1</v>
      </c>
      <c r="C20" s="392"/>
      <c r="D20" s="392"/>
    </row>
    <row r="21" spans="2:8" ht="15" customHeight="1">
      <c r="B21" s="517" t="s">
        <v>447</v>
      </c>
      <c r="C21" s="494"/>
      <c r="D21" s="494"/>
      <c r="E21" s="494"/>
      <c r="F21" s="494"/>
      <c r="G21" s="494"/>
      <c r="H21" s="495"/>
    </row>
    <row r="22" spans="2:8">
      <c r="B22" s="496"/>
      <c r="C22" s="497"/>
      <c r="D22" s="497"/>
      <c r="E22" s="497"/>
      <c r="F22" s="497"/>
      <c r="G22" s="497"/>
      <c r="H22" s="498"/>
    </row>
    <row r="23" spans="2:8">
      <c r="B23" s="496"/>
      <c r="C23" s="497"/>
      <c r="D23" s="497"/>
      <c r="E23" s="497"/>
      <c r="F23" s="497"/>
      <c r="G23" s="497"/>
      <c r="H23" s="498"/>
    </row>
    <row r="24" spans="2:8">
      <c r="B24" s="496"/>
      <c r="C24" s="497"/>
      <c r="D24" s="497"/>
      <c r="E24" s="497"/>
      <c r="F24" s="497"/>
      <c r="G24" s="497"/>
      <c r="H24" s="498"/>
    </row>
    <row r="25" spans="2:8">
      <c r="B25" s="496"/>
      <c r="C25" s="497"/>
      <c r="D25" s="497"/>
      <c r="E25" s="497"/>
      <c r="F25" s="497"/>
      <c r="G25" s="497"/>
      <c r="H25" s="498"/>
    </row>
    <row r="26" spans="2:8">
      <c r="B26" s="496"/>
      <c r="C26" s="497"/>
      <c r="D26" s="497"/>
      <c r="E26" s="497"/>
      <c r="F26" s="497"/>
      <c r="G26" s="497"/>
      <c r="H26" s="498"/>
    </row>
    <row r="27" spans="2:8">
      <c r="B27" s="496"/>
      <c r="C27" s="497"/>
      <c r="D27" s="497"/>
      <c r="E27" s="497"/>
      <c r="F27" s="497"/>
      <c r="G27" s="497"/>
      <c r="H27" s="498"/>
    </row>
    <row r="28" spans="2:8">
      <c r="B28" s="496"/>
      <c r="C28" s="497"/>
      <c r="D28" s="497"/>
      <c r="E28" s="497"/>
      <c r="F28" s="497"/>
      <c r="G28" s="497"/>
      <c r="H28" s="498"/>
    </row>
    <row r="29" spans="2:8">
      <c r="B29" s="499"/>
      <c r="C29" s="500"/>
      <c r="D29" s="500"/>
      <c r="E29" s="500"/>
      <c r="F29" s="500"/>
      <c r="G29" s="500"/>
      <c r="H29" s="501"/>
    </row>
  </sheetData>
  <mergeCells count="2">
    <mergeCell ref="B17:H18"/>
    <mergeCell ref="B21:H29"/>
  </mergeCells>
  <hyperlinks>
    <hyperlink ref="A1" location="Indice!A1" display="Indice!A1" xr:uid="{00000000-0004-0000-4300-000000000000}"/>
    <hyperlink ref="E1" location="'Ficha_principales causas de mue'!A1" display="ficha técnica" xr:uid="{00000000-0004-0000-43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4" tint="0.59999389629810485"/>
  </sheetPr>
  <dimension ref="A1:AD45"/>
  <sheetViews>
    <sheetView workbookViewId="0">
      <selection activeCell="C4" sqref="C4"/>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+'Principales causas de muerte'!B1</f>
        <v>Principales diez causas de defunción</v>
      </c>
      <c r="D4" s="2"/>
      <c r="E4" s="2"/>
      <c r="F4" s="2"/>
      <c r="G4" s="2"/>
      <c r="H4" s="2"/>
      <c r="I4" s="2"/>
      <c r="J4" s="2"/>
      <c r="K4" s="2"/>
      <c r="L4" s="2"/>
      <c r="M4" s="2"/>
      <c r="N4" s="2"/>
      <c r="O4" s="2"/>
      <c r="P4" s="2"/>
      <c r="Q4" s="2"/>
      <c r="R4" s="2"/>
      <c r="S4" s="2"/>
      <c r="T4" s="2"/>
      <c r="U4" s="2"/>
      <c r="V4" s="2"/>
      <c r="W4" s="2"/>
      <c r="X4" s="2"/>
      <c r="Y4" s="2"/>
      <c r="Z4" s="2"/>
      <c r="AA4" s="2"/>
      <c r="AB4" s="2"/>
      <c r="AC4" s="2"/>
      <c r="AD4" s="2"/>
    </row>
    <row r="5" spans="2:30" ht="44.25" customHeight="1">
      <c r="B5" s="11" t="s">
        <v>4</v>
      </c>
      <c r="C5" s="50" t="s">
        <v>255</v>
      </c>
      <c r="D5" s="2"/>
      <c r="E5" s="2"/>
      <c r="F5" s="2"/>
      <c r="G5" s="2"/>
      <c r="H5" s="2"/>
      <c r="I5" s="2"/>
      <c r="J5" s="2"/>
      <c r="K5" s="2"/>
      <c r="L5" s="2"/>
      <c r="M5" s="2"/>
      <c r="N5" s="2"/>
      <c r="O5" s="2"/>
      <c r="P5" s="2"/>
      <c r="Q5" s="2"/>
      <c r="R5" s="2"/>
      <c r="S5" s="2"/>
      <c r="T5" s="2"/>
      <c r="U5" s="2"/>
      <c r="V5" s="2"/>
      <c r="W5" s="2"/>
      <c r="X5" s="2"/>
      <c r="Y5" s="2"/>
      <c r="Z5" s="2"/>
      <c r="AA5" s="2"/>
      <c r="AB5" s="2"/>
      <c r="AC5" s="2"/>
      <c r="AD5" s="2"/>
    </row>
    <row r="6" spans="2:30" ht="49.5" customHeight="1">
      <c r="B6" s="11" t="s">
        <v>5</v>
      </c>
      <c r="C6" s="119" t="s">
        <v>256</v>
      </c>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257</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258</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226</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4" t="s">
        <v>9</v>
      </c>
      <c r="C10" s="15"/>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ht="15" customHeight="1">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3" t="s">
        <v>11</v>
      </c>
      <c r="C12" s="4" t="s">
        <v>17</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5" t="s">
        <v>12</v>
      </c>
      <c r="C13" s="6" t="s">
        <v>104</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13</v>
      </c>
      <c r="C14" s="6" t="s">
        <v>18</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14</v>
      </c>
      <c r="C15" s="77">
        <v>22809280</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7" t="s">
        <v>15</v>
      </c>
      <c r="C16" s="8" t="s">
        <v>105</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2" customFormat="1"/>
    <row r="18" s="2" customFormat="1"/>
    <row r="19" s="2" customFormat="1"/>
    <row r="20" s="2" customFormat="1"/>
    <row r="21" s="2" customFormat="1"/>
    <row r="22" s="2" customFormat="1"/>
    <row r="23" s="2" customFormat="1"/>
    <row r="24" s="2" customFormat="1"/>
    <row r="25" s="2" customFormat="1"/>
    <row r="26" s="2" customFormat="1"/>
    <row r="27" s="2" customFormat="1"/>
    <row r="28" s="2" customFormat="1"/>
    <row r="29" s="2" customFormat="1"/>
    <row r="30" s="2" customFormat="1"/>
    <row r="31" s="2" customFormat="1"/>
    <row r="32"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sheetData>
  <mergeCells count="2">
    <mergeCell ref="B2:C2"/>
    <mergeCell ref="B11:C11"/>
  </mergeCells>
  <hyperlinks>
    <hyperlink ref="C4" location="'Principales causas de muerte'!A1" display="'Principales causas de muerte'!A1" xr:uid="{00000000-0004-0000-4400-000000000000}"/>
  </hyperlink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sheetPr>
  <dimension ref="A1:AD46"/>
  <sheetViews>
    <sheetView workbookViewId="0"/>
  </sheetViews>
  <sheetFormatPr defaultColWidth="11.42578125" defaultRowHeight="15"/>
  <cols>
    <col min="1" max="1" width="4.42578125" style="2" customWidth="1"/>
    <col min="2" max="2" width="39.28515625" bestFit="1" customWidth="1"/>
    <col min="3" max="3" width="81"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4" t="str">
        <f>+'Tasa de crecimiento de la pobla'!B1</f>
        <v>Tasa de crecimiento de la población (por mil habitantes)</v>
      </c>
      <c r="D4" s="2"/>
      <c r="E4" s="2"/>
      <c r="F4" s="2"/>
      <c r="G4" s="2"/>
      <c r="H4" s="2"/>
      <c r="I4" s="2"/>
      <c r="J4" s="2"/>
      <c r="K4" s="2"/>
      <c r="L4" s="2"/>
      <c r="M4" s="2"/>
      <c r="N4" s="2"/>
      <c r="O4" s="2"/>
      <c r="P4" s="2"/>
      <c r="Q4" s="2"/>
      <c r="R4" s="2"/>
      <c r="S4" s="2"/>
      <c r="T4" s="2"/>
      <c r="U4" s="2"/>
      <c r="V4" s="2"/>
      <c r="W4" s="2"/>
      <c r="X4" s="2"/>
      <c r="Y4" s="2"/>
      <c r="Z4" s="2"/>
      <c r="AA4" s="2"/>
      <c r="AB4" s="2"/>
      <c r="AC4" s="2"/>
      <c r="AD4" s="2"/>
    </row>
    <row r="5" spans="2:30" ht="94.5" customHeight="1">
      <c r="B5" s="11" t="s">
        <v>4</v>
      </c>
      <c r="C5" s="50" t="s">
        <v>275</v>
      </c>
      <c r="D5" s="2"/>
      <c r="E5" s="2"/>
      <c r="F5" s="2"/>
      <c r="G5" s="2"/>
      <c r="H5" s="2"/>
      <c r="I5" s="2"/>
      <c r="J5" s="2"/>
      <c r="K5" s="2"/>
      <c r="L5" s="2"/>
      <c r="M5" s="2"/>
      <c r="N5" s="2"/>
      <c r="O5" s="2"/>
      <c r="P5" s="2"/>
      <c r="Q5" s="2"/>
      <c r="R5" s="2"/>
      <c r="S5" s="2"/>
      <c r="T5" s="2"/>
      <c r="U5" s="2"/>
      <c r="V5" s="2"/>
      <c r="W5" s="2"/>
      <c r="X5" s="2"/>
      <c r="Y5" s="2"/>
      <c r="Z5" s="2"/>
      <c r="AA5" s="2"/>
      <c r="AB5" s="2"/>
      <c r="AC5" s="2"/>
      <c r="AD5" s="2"/>
    </row>
    <row r="6" spans="2:30" ht="167.25" customHeight="1">
      <c r="B6" s="11" t="s">
        <v>5</v>
      </c>
      <c r="C6" s="119" t="s">
        <v>276</v>
      </c>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277</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153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102</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Tasa de crecimiento de la pobla'!A1" display="'Tasa de crecimiento de la pobla'!A1" xr:uid="{00000000-0004-0000-0600-000000000000}"/>
    <hyperlink ref="C17" r:id="rId1" xr:uid="{00000000-0004-0000-06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4" tint="0.79998168889431442"/>
  </sheetPr>
  <dimension ref="A1:K26"/>
  <sheetViews>
    <sheetView workbookViewId="0">
      <selection activeCell="B14" sqref="B14:K15"/>
    </sheetView>
  </sheetViews>
  <sheetFormatPr defaultColWidth="11.42578125" defaultRowHeight="15"/>
  <cols>
    <col min="1" max="1" width="5" style="2" customWidth="1"/>
    <col min="2" max="2" width="12.28515625" style="2" customWidth="1"/>
    <col min="3" max="3" width="15.85546875" style="2" customWidth="1"/>
    <col min="4" max="4" width="11" style="2" customWidth="1"/>
    <col min="5" max="5" width="13.42578125" style="2" customWidth="1"/>
    <col min="6" max="7" width="11.42578125" style="2"/>
    <col min="8" max="8" width="14.42578125" style="2" customWidth="1"/>
    <col min="9" max="9" width="11.42578125" style="2"/>
    <col min="10" max="10" width="15.140625" style="2" customWidth="1"/>
    <col min="11" max="11" width="12.42578125" style="2" customWidth="1"/>
    <col min="12" max="16384" width="11.42578125" style="2"/>
  </cols>
  <sheetData>
    <row r="1" spans="1:11" s="18" customFormat="1" ht="18.75">
      <c r="A1" s="17">
        <v>54</v>
      </c>
      <c r="B1" s="18" t="str">
        <f>+Indice!B41</f>
        <v>Tasa de mortalidad por homicidios</v>
      </c>
      <c r="K1" s="64" t="s">
        <v>19</v>
      </c>
    </row>
    <row r="2" spans="1:11" s="18" customFormat="1" ht="18.75">
      <c r="A2" s="17"/>
      <c r="E2" s="64"/>
    </row>
    <row r="3" spans="1:11" s="18" customFormat="1" ht="14.25" customHeight="1">
      <c r="A3" s="17"/>
      <c r="B3" s="541" t="s">
        <v>0</v>
      </c>
      <c r="C3" s="587" t="s">
        <v>32</v>
      </c>
      <c r="E3" s="489" t="s">
        <v>0</v>
      </c>
      <c r="F3" s="583" t="s">
        <v>175</v>
      </c>
      <c r="G3" s="583"/>
      <c r="H3" s="583"/>
      <c r="I3" s="583"/>
      <c r="J3" s="583"/>
      <c r="K3" s="584"/>
    </row>
    <row r="4" spans="1:11" s="18" customFormat="1" ht="12.75" customHeight="1">
      <c r="A4" s="17"/>
      <c r="B4" s="542"/>
      <c r="C4" s="591"/>
      <c r="D4" s="55"/>
      <c r="E4" s="490"/>
      <c r="F4" s="70" t="s">
        <v>23</v>
      </c>
      <c r="G4" s="132" t="s">
        <v>24</v>
      </c>
      <c r="H4" s="132" t="s">
        <v>25</v>
      </c>
      <c r="I4" s="132" t="s">
        <v>26</v>
      </c>
      <c r="J4" s="132" t="s">
        <v>28</v>
      </c>
      <c r="K4" s="136" t="s">
        <v>27</v>
      </c>
    </row>
    <row r="5" spans="1:11" s="18" customFormat="1" ht="16.5" customHeight="1">
      <c r="A5" s="17"/>
      <c r="B5" s="19">
        <v>2010</v>
      </c>
      <c r="C5" s="183">
        <v>10.476645461936252</v>
      </c>
      <c r="D5" s="123"/>
      <c r="E5" s="19">
        <v>2010</v>
      </c>
      <c r="F5" s="185">
        <v>10.241087878036033</v>
      </c>
      <c r="G5" s="185">
        <v>7.7091629331585922</v>
      </c>
      <c r="H5" s="185">
        <v>10.513404590853337</v>
      </c>
      <c r="I5" s="185">
        <v>10.150046690214776</v>
      </c>
      <c r="J5" s="185">
        <v>18.962574772880071</v>
      </c>
      <c r="K5" s="182">
        <v>5.4686645521163735</v>
      </c>
    </row>
    <row r="6" spans="1:11" s="18" customFormat="1" ht="16.5" customHeight="1">
      <c r="A6" s="17"/>
      <c r="B6" s="20">
        <v>2011</v>
      </c>
      <c r="C6" s="183">
        <v>9.4509169675970739</v>
      </c>
      <c r="D6" s="123"/>
      <c r="E6" s="20">
        <v>2011</v>
      </c>
      <c r="F6" s="186">
        <v>8.0016559948928556</v>
      </c>
      <c r="G6" s="186">
        <v>5.5441754060378994</v>
      </c>
      <c r="H6" s="186">
        <v>12.244304485241786</v>
      </c>
      <c r="I6" s="186">
        <v>9.4952825709772366</v>
      </c>
      <c r="J6" s="186">
        <v>24.550077296282971</v>
      </c>
      <c r="K6" s="183">
        <v>5.3558995233249425</v>
      </c>
    </row>
    <row r="7" spans="1:11" s="18" customFormat="1" ht="16.5" customHeight="1">
      <c r="A7" s="17"/>
      <c r="B7" s="20">
        <v>2012</v>
      </c>
      <c r="C7" s="183">
        <v>7.7593509313692932</v>
      </c>
      <c r="D7" s="123"/>
      <c r="E7" s="20">
        <v>2012</v>
      </c>
      <c r="F7" s="186">
        <v>7.5295327873333315</v>
      </c>
      <c r="G7" s="186">
        <v>3.1573810958982751</v>
      </c>
      <c r="H7" s="186">
        <v>7.8937278693700801</v>
      </c>
      <c r="I7" s="186">
        <v>4.2811395822749407</v>
      </c>
      <c r="J7" s="186">
        <v>19.668702297400376</v>
      </c>
      <c r="K7" s="183">
        <v>3.5891772501380457</v>
      </c>
    </row>
    <row r="8" spans="1:11" s="18" customFormat="1" ht="16.5" customHeight="1">
      <c r="A8" s="17"/>
      <c r="B8" s="20">
        <v>2013</v>
      </c>
      <c r="C8" s="183">
        <v>8.1898274704635785</v>
      </c>
      <c r="D8" s="123"/>
      <c r="E8" s="20">
        <v>2013</v>
      </c>
      <c r="F8" s="186">
        <v>7.4421095628049478</v>
      </c>
      <c r="G8" s="186">
        <v>5.9296238359583677</v>
      </c>
      <c r="H8" s="186">
        <v>6.2787622712868512</v>
      </c>
      <c r="I8" s="186">
        <v>3.9629071887136402</v>
      </c>
      <c r="J8" s="186">
        <v>21.536983260320593</v>
      </c>
      <c r="K8" s="183">
        <v>6.4911004308467906</v>
      </c>
    </row>
    <row r="9" spans="1:11" s="18" customFormat="1" ht="16.5" customHeight="1">
      <c r="A9" s="17"/>
      <c r="B9" s="20">
        <v>2014</v>
      </c>
      <c r="C9" s="183">
        <v>9.4487482922592125</v>
      </c>
      <c r="D9" s="123"/>
      <c r="E9" s="20">
        <v>2014</v>
      </c>
      <c r="F9" s="186">
        <v>9.138495239247149</v>
      </c>
      <c r="G9" s="186">
        <v>6.1133356860413102</v>
      </c>
      <c r="H9" s="186">
        <v>8.7139008503314912</v>
      </c>
      <c r="I9" s="186">
        <v>7.3012173375830161</v>
      </c>
      <c r="J9" s="186">
        <v>21.022978115079781</v>
      </c>
      <c r="K9" s="183">
        <v>4.5068928950159064</v>
      </c>
    </row>
    <row r="10" spans="1:11" s="18" customFormat="1" ht="16.5" customHeight="1">
      <c r="A10" s="17"/>
      <c r="B10" s="20">
        <v>2015</v>
      </c>
      <c r="C10" s="183">
        <v>10.905944608976359</v>
      </c>
      <c r="D10" s="123"/>
      <c r="E10" s="20">
        <v>2015</v>
      </c>
      <c r="F10" s="186">
        <v>10.96423466651782</v>
      </c>
      <c r="G10" s="186">
        <v>7.6598585114706372</v>
      </c>
      <c r="H10" s="186">
        <v>6.7844058645832588</v>
      </c>
      <c r="I10" s="186">
        <v>8.6401275394310328</v>
      </c>
      <c r="J10" s="186">
        <v>21.913485559013015</v>
      </c>
      <c r="K10" s="183">
        <v>6.2413693564368016</v>
      </c>
    </row>
    <row r="11" spans="1:11" s="18" customFormat="1" ht="18.75">
      <c r="A11" s="17"/>
      <c r="B11" s="21">
        <v>2016</v>
      </c>
      <c r="C11" s="184">
        <v>10.67403461331776</v>
      </c>
      <c r="D11" s="22"/>
      <c r="E11" s="21">
        <v>2016</v>
      </c>
      <c r="F11" s="187">
        <v>9.8292601624359204</v>
      </c>
      <c r="G11" s="187">
        <v>10.501514641534836</v>
      </c>
      <c r="H11" s="187">
        <v>11.239664776998026</v>
      </c>
      <c r="I11" s="187">
        <v>6.0917697421796912</v>
      </c>
      <c r="J11" s="187">
        <v>24.145070874894365</v>
      </c>
      <c r="K11" s="184">
        <v>6.1193736821036362</v>
      </c>
    </row>
    <row r="12" spans="1:11" s="18" customFormat="1" ht="18.75">
      <c r="A12" s="17"/>
      <c r="B12" s="22" t="s">
        <v>176</v>
      </c>
      <c r="C12" s="22"/>
      <c r="E12" s="64"/>
    </row>
    <row r="14" spans="1:11" s="24" customFormat="1" ht="12.75" customHeight="1">
      <c r="B14" s="502" t="s">
        <v>427</v>
      </c>
      <c r="C14" s="502"/>
      <c r="D14" s="502"/>
      <c r="E14" s="502"/>
      <c r="F14" s="502"/>
      <c r="G14" s="502"/>
      <c r="H14" s="502"/>
      <c r="I14" s="502"/>
      <c r="J14" s="502"/>
      <c r="K14" s="502"/>
    </row>
    <row r="15" spans="1:11" s="24" customFormat="1" ht="12.75">
      <c r="B15" s="502"/>
      <c r="C15" s="502"/>
      <c r="D15" s="502"/>
      <c r="E15" s="502"/>
      <c r="F15" s="502"/>
      <c r="G15" s="502"/>
      <c r="H15" s="502"/>
      <c r="I15" s="502"/>
      <c r="J15" s="502"/>
      <c r="K15" s="502"/>
    </row>
    <row r="16" spans="1:11" s="24" customFormat="1" ht="13.5" customHeight="1">
      <c r="B16" s="142"/>
      <c r="C16" s="142"/>
      <c r="D16" s="142"/>
    </row>
    <row r="17" spans="2:11" ht="15.75">
      <c r="B17" s="23" t="s">
        <v>1</v>
      </c>
      <c r="C17" s="23"/>
      <c r="D17" s="23"/>
    </row>
    <row r="18" spans="2:11" ht="15" customHeight="1">
      <c r="B18" s="517" t="s">
        <v>448</v>
      </c>
      <c r="C18" s="494"/>
      <c r="D18" s="494"/>
      <c r="E18" s="494"/>
      <c r="F18" s="494"/>
      <c r="G18" s="494"/>
      <c r="H18" s="494"/>
      <c r="I18" s="494"/>
      <c r="J18" s="494"/>
      <c r="K18" s="495"/>
    </row>
    <row r="19" spans="2:11">
      <c r="B19" s="496"/>
      <c r="C19" s="497"/>
      <c r="D19" s="497"/>
      <c r="E19" s="497"/>
      <c r="F19" s="497"/>
      <c r="G19" s="497"/>
      <c r="H19" s="497"/>
      <c r="I19" s="497"/>
      <c r="J19" s="497"/>
      <c r="K19" s="498"/>
    </row>
    <row r="20" spans="2:11">
      <c r="B20" s="496"/>
      <c r="C20" s="497"/>
      <c r="D20" s="497"/>
      <c r="E20" s="497"/>
      <c r="F20" s="497"/>
      <c r="G20" s="497"/>
      <c r="H20" s="497"/>
      <c r="I20" s="497"/>
      <c r="J20" s="497"/>
      <c r="K20" s="498"/>
    </row>
    <row r="21" spans="2:11">
      <c r="B21" s="496"/>
      <c r="C21" s="497"/>
      <c r="D21" s="497"/>
      <c r="E21" s="497"/>
      <c r="F21" s="497"/>
      <c r="G21" s="497"/>
      <c r="H21" s="497"/>
      <c r="I21" s="497"/>
      <c r="J21" s="497"/>
      <c r="K21" s="498"/>
    </row>
    <row r="22" spans="2:11">
      <c r="B22" s="496"/>
      <c r="C22" s="497"/>
      <c r="D22" s="497"/>
      <c r="E22" s="497"/>
      <c r="F22" s="497"/>
      <c r="G22" s="497"/>
      <c r="H22" s="497"/>
      <c r="I22" s="497"/>
      <c r="J22" s="497"/>
      <c r="K22" s="498"/>
    </row>
    <row r="23" spans="2:11">
      <c r="B23" s="496"/>
      <c r="C23" s="497"/>
      <c r="D23" s="497"/>
      <c r="E23" s="497"/>
      <c r="F23" s="497"/>
      <c r="G23" s="497"/>
      <c r="H23" s="497"/>
      <c r="I23" s="497"/>
      <c r="J23" s="497"/>
      <c r="K23" s="498"/>
    </row>
    <row r="24" spans="2:11">
      <c r="B24" s="496"/>
      <c r="C24" s="497"/>
      <c r="D24" s="497"/>
      <c r="E24" s="497"/>
      <c r="F24" s="497"/>
      <c r="G24" s="497"/>
      <c r="H24" s="497"/>
      <c r="I24" s="497"/>
      <c r="J24" s="497"/>
      <c r="K24" s="498"/>
    </row>
    <row r="25" spans="2:11">
      <c r="B25" s="496"/>
      <c r="C25" s="497"/>
      <c r="D25" s="497"/>
      <c r="E25" s="497"/>
      <c r="F25" s="497"/>
      <c r="G25" s="497"/>
      <c r="H25" s="497"/>
      <c r="I25" s="497"/>
      <c r="J25" s="497"/>
      <c r="K25" s="498"/>
    </row>
    <row r="26" spans="2:11">
      <c r="B26" s="499"/>
      <c r="C26" s="500"/>
      <c r="D26" s="500"/>
      <c r="E26" s="500"/>
      <c r="F26" s="500"/>
      <c r="G26" s="500"/>
      <c r="H26" s="500"/>
      <c r="I26" s="500"/>
      <c r="J26" s="500"/>
      <c r="K26" s="501"/>
    </row>
  </sheetData>
  <mergeCells count="6">
    <mergeCell ref="B18:K26"/>
    <mergeCell ref="B3:B4"/>
    <mergeCell ref="C3:C4"/>
    <mergeCell ref="E3:E4"/>
    <mergeCell ref="F3:K3"/>
    <mergeCell ref="B14:K15"/>
  </mergeCells>
  <hyperlinks>
    <hyperlink ref="A1" location="Indice!A1" display="Indice!A1" xr:uid="{00000000-0004-0000-4500-000000000000}"/>
    <hyperlink ref="K1" location="'Ficha_tasa homicidios'!A1" display="ficha técnica" xr:uid="{00000000-0004-0000-45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4" tint="0.59999389629810485"/>
  </sheetPr>
  <dimension ref="A1:AD45"/>
  <sheetViews>
    <sheetView workbookViewId="0">
      <selection activeCell="C4" sqref="C4"/>
    </sheetView>
  </sheetViews>
  <sheetFormatPr defaultColWidth="11.42578125" defaultRowHeight="15"/>
  <cols>
    <col min="1" max="1" width="4.42578125" style="2" customWidth="1"/>
    <col min="2" max="2" width="34.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+'Tasa homicidios'!B1</f>
        <v>Tasa de mortalidad por homicidios</v>
      </c>
      <c r="D4" s="2"/>
      <c r="E4" s="2"/>
      <c r="F4" s="2"/>
      <c r="G4" s="2"/>
      <c r="H4" s="2"/>
      <c r="I4" s="2"/>
      <c r="J4" s="2"/>
      <c r="K4" s="2"/>
      <c r="L4" s="2"/>
      <c r="M4" s="2"/>
      <c r="N4" s="2"/>
      <c r="O4" s="2"/>
      <c r="P4" s="2"/>
      <c r="Q4" s="2"/>
      <c r="R4" s="2"/>
      <c r="S4" s="2"/>
      <c r="T4" s="2"/>
      <c r="U4" s="2"/>
      <c r="V4" s="2"/>
      <c r="W4" s="2"/>
      <c r="X4" s="2"/>
      <c r="Y4" s="2"/>
      <c r="Z4" s="2"/>
      <c r="AA4" s="2"/>
      <c r="AB4" s="2"/>
      <c r="AC4" s="2"/>
      <c r="AD4" s="2"/>
    </row>
    <row r="5" spans="2:30" ht="44.25" customHeight="1">
      <c r="B5" s="11" t="s">
        <v>4</v>
      </c>
      <c r="C5" s="50" t="s">
        <v>259</v>
      </c>
      <c r="D5" s="2"/>
      <c r="E5" s="2"/>
      <c r="F5" s="2"/>
      <c r="G5" s="2"/>
      <c r="H5" s="2"/>
      <c r="I5" s="2"/>
      <c r="J5" s="2"/>
      <c r="K5" s="2"/>
      <c r="L5" s="2"/>
      <c r="M5" s="2"/>
      <c r="N5" s="2"/>
      <c r="O5" s="2"/>
      <c r="P5" s="2"/>
      <c r="Q5" s="2"/>
      <c r="R5" s="2"/>
      <c r="S5" s="2"/>
      <c r="T5" s="2"/>
      <c r="U5" s="2"/>
      <c r="V5" s="2"/>
      <c r="W5" s="2"/>
      <c r="X5" s="2"/>
      <c r="Y5" s="2"/>
      <c r="Z5" s="2"/>
      <c r="AA5" s="2"/>
      <c r="AB5" s="2"/>
      <c r="AC5" s="2"/>
      <c r="AD5" s="2"/>
    </row>
    <row r="6" spans="2:30" ht="75.75" customHeight="1">
      <c r="B6" s="11" t="s">
        <v>5</v>
      </c>
      <c r="C6" s="119"/>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260</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261</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174</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4" t="s">
        <v>9</v>
      </c>
      <c r="C10" s="15"/>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ht="15" customHeight="1">
      <c r="B11" s="506" t="s">
        <v>10</v>
      </c>
      <c r="C11" s="507"/>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3" t="s">
        <v>11</v>
      </c>
      <c r="C12" s="4" t="s">
        <v>17</v>
      </c>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5" t="s">
        <v>12</v>
      </c>
      <c r="C13" s="6" t="s">
        <v>104</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13</v>
      </c>
      <c r="C14" s="6" t="s">
        <v>18</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14</v>
      </c>
      <c r="C15" s="77">
        <v>22809280</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7" t="s">
        <v>15</v>
      </c>
      <c r="C16" s="8" t="s">
        <v>105</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2" customFormat="1"/>
    <row r="18" s="2" customFormat="1"/>
    <row r="19" s="2" customFormat="1"/>
    <row r="20" s="2" customFormat="1"/>
    <row r="21" s="2" customFormat="1"/>
    <row r="22" s="2" customFormat="1"/>
    <row r="23" s="2" customFormat="1"/>
    <row r="24" s="2" customFormat="1"/>
    <row r="25" s="2" customFormat="1"/>
    <row r="26" s="2" customFormat="1"/>
    <row r="27" s="2" customFormat="1"/>
    <row r="28" s="2" customFormat="1"/>
    <row r="29" s="2" customFormat="1"/>
    <row r="30" s="2" customFormat="1"/>
    <row r="31" s="2" customFormat="1"/>
    <row r="32"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sheetData>
  <mergeCells count="2">
    <mergeCell ref="B2:C2"/>
    <mergeCell ref="B11:C11"/>
  </mergeCells>
  <hyperlinks>
    <hyperlink ref="C4" location="'Tasa homicidios'!A1" display="'Tasa homicidios'!A1" xr:uid="{00000000-0004-0000-4600-000000000000}"/>
  </hyperlinks>
  <pageMargins left="0.7" right="0.7" top="0.75" bottom="0.75" header="0.3" footer="0.3"/>
  <pageSetup paperSize="9" orientation="portrait" horizontalDpi="0" verticalDpi="0"/>
  <drawing r:id="rId1"/>
  <extLst>
    <ext xmlns:mx="http://schemas.microsoft.com/office/mac/excel/2008/main" uri="{64002731-A6B0-56B0-2670-7721B7C09600}">
      <mx:PLV Mode="0" OnePage="0" WScale="0"/>
    </ext>
  </extLs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4" tint="0.79998168889431442"/>
  </sheetPr>
  <dimension ref="A1:AC26"/>
  <sheetViews>
    <sheetView workbookViewId="0">
      <selection activeCell="B14" sqref="B14:O15"/>
    </sheetView>
  </sheetViews>
  <sheetFormatPr defaultColWidth="11.42578125" defaultRowHeight="15"/>
  <cols>
    <col min="1" max="1" width="5" style="2" customWidth="1"/>
    <col min="2" max="2" width="12.28515625" style="2" customWidth="1"/>
    <col min="3" max="3" width="15.85546875" style="2" customWidth="1"/>
    <col min="4" max="4" width="11" style="2" customWidth="1"/>
    <col min="5" max="5" width="8.28515625" style="2" customWidth="1"/>
    <col min="6" max="6" width="11" style="2" customWidth="1"/>
    <col min="7" max="7" width="13.42578125" style="2" customWidth="1"/>
    <col min="8" max="8" width="11" style="2" customWidth="1"/>
    <col min="9" max="9" width="13.42578125" style="2" customWidth="1"/>
    <col min="10" max="11" width="11.42578125" style="2"/>
    <col min="12" max="12" width="14.7109375" style="2" customWidth="1"/>
    <col min="13" max="13" width="11.42578125" style="2"/>
    <col min="14" max="14" width="14.140625" style="2" customWidth="1"/>
    <col min="15" max="15" width="12.42578125" style="2" customWidth="1"/>
    <col min="16" max="16384" width="11.42578125" style="2"/>
  </cols>
  <sheetData>
    <row r="1" spans="1:29" s="18" customFormat="1" ht="18.75">
      <c r="A1" s="17">
        <v>31</v>
      </c>
      <c r="B1" s="18" t="str">
        <f>+Indice!B44</f>
        <v>Escolaridad promedio de la población</v>
      </c>
      <c r="O1" s="64" t="s">
        <v>19</v>
      </c>
    </row>
    <row r="2" spans="1:29" s="18" customFormat="1" ht="18.75">
      <c r="A2" s="17"/>
      <c r="I2" s="64"/>
    </row>
    <row r="3" spans="1:29" s="18" customFormat="1" ht="31.5" customHeight="1">
      <c r="A3" s="17"/>
      <c r="B3" s="541" t="s">
        <v>0</v>
      </c>
      <c r="C3" s="585" t="s">
        <v>262</v>
      </c>
      <c r="E3" s="541" t="s">
        <v>0</v>
      </c>
      <c r="F3" s="544" t="s">
        <v>266</v>
      </c>
      <c r="G3" s="545"/>
      <c r="I3" s="489" t="s">
        <v>0</v>
      </c>
      <c r="J3" s="583" t="s">
        <v>175</v>
      </c>
      <c r="K3" s="583"/>
      <c r="L3" s="583"/>
      <c r="M3" s="583"/>
      <c r="N3" s="583"/>
      <c r="O3" s="584"/>
      <c r="Q3" s="541" t="s">
        <v>0</v>
      </c>
      <c r="R3" s="544" t="s">
        <v>450</v>
      </c>
      <c r="S3" s="544"/>
      <c r="T3" s="544" t="s">
        <v>264</v>
      </c>
      <c r="U3" s="544"/>
      <c r="V3" s="544" t="s">
        <v>265</v>
      </c>
      <c r="W3" s="545"/>
      <c r="Y3" s="541" t="s">
        <v>0</v>
      </c>
      <c r="Z3" s="544" t="s">
        <v>267</v>
      </c>
      <c r="AA3" s="544"/>
      <c r="AB3" s="544" t="s">
        <v>268</v>
      </c>
      <c r="AC3" s="545"/>
    </row>
    <row r="4" spans="1:29" s="18" customFormat="1" ht="18.75" customHeight="1">
      <c r="A4" s="17"/>
      <c r="B4" s="542"/>
      <c r="C4" s="593"/>
      <c r="D4" s="55"/>
      <c r="E4" s="542"/>
      <c r="F4" s="153" t="s">
        <v>108</v>
      </c>
      <c r="G4" s="140" t="s">
        <v>30</v>
      </c>
      <c r="H4" s="55"/>
      <c r="I4" s="490"/>
      <c r="J4" s="70" t="s">
        <v>23</v>
      </c>
      <c r="K4" s="132" t="s">
        <v>24</v>
      </c>
      <c r="L4" s="132" t="s">
        <v>25</v>
      </c>
      <c r="M4" s="132" t="s">
        <v>26</v>
      </c>
      <c r="N4" s="132" t="s">
        <v>28</v>
      </c>
      <c r="O4" s="136" t="s">
        <v>27</v>
      </c>
      <c r="Q4" s="542"/>
      <c r="R4" s="153" t="s">
        <v>108</v>
      </c>
      <c r="S4" s="139" t="s">
        <v>30</v>
      </c>
      <c r="T4" s="153" t="s">
        <v>108</v>
      </c>
      <c r="U4" s="139" t="s">
        <v>30</v>
      </c>
      <c r="V4" s="153" t="s">
        <v>108</v>
      </c>
      <c r="W4" s="140" t="s">
        <v>30</v>
      </c>
      <c r="Y4" s="542"/>
      <c r="Z4" s="153" t="s">
        <v>108</v>
      </c>
      <c r="AA4" s="139" t="s">
        <v>30</v>
      </c>
      <c r="AB4" s="153" t="s">
        <v>108</v>
      </c>
      <c r="AC4" s="140" t="s">
        <v>30</v>
      </c>
    </row>
    <row r="5" spans="1:29" s="18" customFormat="1" ht="16.5" customHeight="1">
      <c r="A5" s="17"/>
      <c r="B5" s="20">
        <v>2010</v>
      </c>
      <c r="C5" s="61"/>
      <c r="D5" s="123"/>
      <c r="E5" s="20">
        <v>2010</v>
      </c>
      <c r="F5" s="123"/>
      <c r="G5" s="208"/>
      <c r="H5" s="123"/>
      <c r="I5" s="19">
        <v>2010</v>
      </c>
      <c r="J5" s="122"/>
      <c r="K5" s="122"/>
      <c r="L5" s="122"/>
      <c r="M5" s="134"/>
      <c r="N5" s="134"/>
      <c r="O5" s="34"/>
      <c r="Q5" s="20">
        <v>2010</v>
      </c>
      <c r="R5" s="123"/>
      <c r="S5" s="123"/>
      <c r="T5" s="123"/>
      <c r="U5" s="123"/>
      <c r="V5" s="78"/>
      <c r="W5" s="154"/>
      <c r="Y5" s="20">
        <v>2010</v>
      </c>
      <c r="Z5" s="123"/>
      <c r="AA5" s="123"/>
      <c r="AB5" s="123"/>
      <c r="AC5" s="61"/>
    </row>
    <row r="6" spans="1:29" s="18" customFormat="1" ht="16.5" customHeight="1">
      <c r="A6" s="17"/>
      <c r="B6" s="200">
        <v>2011</v>
      </c>
      <c r="C6" s="181">
        <v>8.5</v>
      </c>
      <c r="D6" s="123"/>
      <c r="E6" s="200">
        <v>2011</v>
      </c>
      <c r="F6" s="180">
        <v>8.5</v>
      </c>
      <c r="G6" s="181">
        <v>8.6</v>
      </c>
      <c r="H6" s="123"/>
      <c r="I6" s="200">
        <v>2011</v>
      </c>
      <c r="J6" s="202">
        <v>8.6</v>
      </c>
      <c r="K6" s="202">
        <v>8</v>
      </c>
      <c r="L6" s="202">
        <v>7.6</v>
      </c>
      <c r="M6" s="202">
        <v>6.9</v>
      </c>
      <c r="N6" s="202">
        <v>7</v>
      </c>
      <c r="O6" s="203">
        <v>6.5</v>
      </c>
      <c r="Q6" s="200">
        <v>2011</v>
      </c>
      <c r="R6" s="209">
        <v>6.7</v>
      </c>
      <c r="S6" s="209">
        <v>6.8</v>
      </c>
      <c r="T6" s="209">
        <v>8</v>
      </c>
      <c r="U6" s="209">
        <v>8.6</v>
      </c>
      <c r="V6" s="209">
        <v>9.1999999999999993</v>
      </c>
      <c r="W6" s="210">
        <v>9.1</v>
      </c>
      <c r="Y6" s="200">
        <v>2011</v>
      </c>
      <c r="Z6" s="202">
        <v>6.7</v>
      </c>
      <c r="AA6" s="202">
        <v>6.6</v>
      </c>
      <c r="AB6" s="202">
        <v>8.8000000000000007</v>
      </c>
      <c r="AC6" s="203">
        <v>9</v>
      </c>
    </row>
    <row r="7" spans="1:29" s="18" customFormat="1" ht="16.5" customHeight="1">
      <c r="A7" s="17"/>
      <c r="B7" s="20">
        <v>2012</v>
      </c>
      <c r="C7" s="61"/>
      <c r="D7" s="123"/>
      <c r="E7" s="20">
        <v>2012</v>
      </c>
      <c r="F7" s="123"/>
      <c r="G7" s="61"/>
      <c r="H7" s="123"/>
      <c r="I7" s="20">
        <v>2012</v>
      </c>
      <c r="J7" s="123"/>
      <c r="K7" s="123"/>
      <c r="L7" s="123"/>
      <c r="M7" s="43"/>
      <c r="N7" s="43"/>
      <c r="O7" s="35"/>
      <c r="Q7" s="20">
        <v>2012</v>
      </c>
      <c r="R7" s="123"/>
      <c r="S7" s="123"/>
      <c r="T7" s="123"/>
      <c r="U7" s="123"/>
      <c r="V7" s="78"/>
      <c r="W7" s="154"/>
      <c r="Y7" s="20">
        <v>2012</v>
      </c>
      <c r="Z7" s="123"/>
      <c r="AA7" s="123"/>
      <c r="AB7" s="123"/>
      <c r="AC7" s="61"/>
    </row>
    <row r="8" spans="1:29" s="18" customFormat="1" ht="16.5" customHeight="1">
      <c r="A8" s="17"/>
      <c r="B8" s="20">
        <v>2013</v>
      </c>
      <c r="C8" s="61"/>
      <c r="D8" s="123"/>
      <c r="E8" s="20">
        <v>2013</v>
      </c>
      <c r="F8" s="123"/>
      <c r="G8" s="61"/>
      <c r="H8" s="123"/>
      <c r="I8" s="20">
        <v>2013</v>
      </c>
      <c r="J8" s="123"/>
      <c r="K8" s="123"/>
      <c r="L8" s="123"/>
      <c r="M8" s="43"/>
      <c r="N8" s="43"/>
      <c r="O8" s="35"/>
      <c r="Q8" s="20">
        <v>2013</v>
      </c>
      <c r="R8" s="123"/>
      <c r="S8" s="123"/>
      <c r="T8" s="123"/>
      <c r="U8" s="123"/>
      <c r="V8" s="78"/>
      <c r="W8" s="154"/>
      <c r="Y8" s="20">
        <v>2013</v>
      </c>
      <c r="Z8" s="123"/>
      <c r="AA8" s="123"/>
      <c r="AB8" s="123"/>
      <c r="AC8" s="61"/>
    </row>
    <row r="9" spans="1:29" s="18" customFormat="1" ht="16.5" customHeight="1">
      <c r="A9" s="17"/>
      <c r="B9" s="20">
        <v>2014</v>
      </c>
      <c r="C9" s="61"/>
      <c r="D9" s="123"/>
      <c r="E9" s="20">
        <v>2014</v>
      </c>
      <c r="F9" s="123"/>
      <c r="G9" s="61"/>
      <c r="H9" s="123"/>
      <c r="I9" s="20">
        <v>2014</v>
      </c>
      <c r="J9" s="123"/>
      <c r="K9" s="123"/>
      <c r="L9" s="123"/>
      <c r="M9" s="43"/>
      <c r="N9" s="43"/>
      <c r="O9" s="35"/>
      <c r="Q9" s="20">
        <v>2014</v>
      </c>
      <c r="R9" s="123"/>
      <c r="S9" s="123"/>
      <c r="T9" s="123"/>
      <c r="U9" s="123"/>
      <c r="V9" s="78"/>
      <c r="W9" s="154"/>
      <c r="Y9" s="20">
        <v>2014</v>
      </c>
      <c r="Z9" s="123"/>
      <c r="AA9" s="123"/>
      <c r="AB9" s="123"/>
      <c r="AC9" s="61"/>
    </row>
    <row r="10" spans="1:29" s="18" customFormat="1" ht="16.5" customHeight="1">
      <c r="A10" s="17"/>
      <c r="B10" s="20">
        <v>2015</v>
      </c>
      <c r="C10" s="61"/>
      <c r="D10" s="123"/>
      <c r="E10" s="20">
        <v>2015</v>
      </c>
      <c r="F10" s="123"/>
      <c r="G10" s="61"/>
      <c r="H10" s="123"/>
      <c r="I10" s="20">
        <v>2015</v>
      </c>
      <c r="J10" s="123"/>
      <c r="K10" s="123"/>
      <c r="L10" s="123"/>
      <c r="M10" s="43"/>
      <c r="N10" s="43"/>
      <c r="O10" s="35"/>
      <c r="Q10" s="20">
        <v>2015</v>
      </c>
      <c r="R10" s="123"/>
      <c r="S10" s="123"/>
      <c r="T10" s="123"/>
      <c r="U10" s="123"/>
      <c r="V10" s="78"/>
      <c r="W10" s="154"/>
      <c r="Y10" s="20">
        <v>2015</v>
      </c>
      <c r="Z10" s="123"/>
      <c r="AA10" s="123"/>
      <c r="AB10" s="123"/>
      <c r="AC10" s="61"/>
    </row>
    <row r="11" spans="1:29" s="18" customFormat="1" ht="18.75">
      <c r="A11" s="17"/>
      <c r="B11" s="21">
        <v>2016</v>
      </c>
      <c r="C11" s="141"/>
      <c r="D11" s="123"/>
      <c r="E11" s="21">
        <v>2016</v>
      </c>
      <c r="F11" s="124"/>
      <c r="G11" s="141"/>
      <c r="H11" s="22"/>
      <c r="I11" s="21">
        <v>2016</v>
      </c>
      <c r="J11" s="124"/>
      <c r="K11" s="48"/>
      <c r="L11" s="48"/>
      <c r="M11" s="48"/>
      <c r="N11" s="48"/>
      <c r="O11" s="49"/>
      <c r="Q11" s="21">
        <v>2016</v>
      </c>
      <c r="R11" s="124"/>
      <c r="S11" s="124"/>
      <c r="T11" s="124"/>
      <c r="U11" s="124"/>
      <c r="V11" s="155"/>
      <c r="W11" s="156"/>
      <c r="Y11" s="21">
        <v>2016</v>
      </c>
      <c r="Z11" s="124"/>
      <c r="AA11" s="124"/>
      <c r="AB11" s="124"/>
      <c r="AC11" s="141"/>
    </row>
    <row r="12" spans="1:29" s="18" customFormat="1" ht="18.75">
      <c r="A12" s="17"/>
      <c r="B12" s="22" t="s">
        <v>263</v>
      </c>
      <c r="C12" s="22"/>
      <c r="D12" s="22"/>
      <c r="E12" s="152"/>
      <c r="F12" s="152"/>
      <c r="G12" s="152"/>
      <c r="I12" s="64"/>
      <c r="Q12" s="22" t="s">
        <v>339</v>
      </c>
      <c r="R12" s="22"/>
      <c r="S12" s="22"/>
      <c r="T12" s="22"/>
    </row>
    <row r="14" spans="1:29" s="24" customFormat="1" ht="12.75" customHeight="1">
      <c r="B14" s="502" t="s">
        <v>427</v>
      </c>
      <c r="C14" s="502"/>
      <c r="D14" s="502"/>
      <c r="E14" s="502"/>
      <c r="F14" s="502"/>
      <c r="G14" s="502"/>
      <c r="H14" s="502"/>
      <c r="I14" s="502"/>
      <c r="J14" s="502"/>
      <c r="K14" s="502"/>
      <c r="L14" s="502"/>
      <c r="M14" s="502"/>
      <c r="N14" s="502"/>
      <c r="O14" s="502"/>
    </row>
    <row r="15" spans="1:29" s="24" customFormat="1" ht="12.75">
      <c r="B15" s="502"/>
      <c r="C15" s="502"/>
      <c r="D15" s="502"/>
      <c r="E15" s="502"/>
      <c r="F15" s="502"/>
      <c r="G15" s="502"/>
      <c r="H15" s="502"/>
      <c r="I15" s="502"/>
      <c r="J15" s="502"/>
      <c r="K15" s="502"/>
      <c r="L15" s="502"/>
      <c r="M15" s="502"/>
      <c r="N15" s="502"/>
      <c r="O15" s="502"/>
    </row>
    <row r="16" spans="1:29" s="24" customFormat="1" ht="13.5" customHeight="1">
      <c r="B16" s="142"/>
      <c r="C16" s="142"/>
      <c r="D16" s="142"/>
      <c r="E16" s="142"/>
      <c r="F16" s="142"/>
      <c r="G16" s="142"/>
      <c r="H16" s="142"/>
    </row>
    <row r="17" spans="2:15" ht="15.75">
      <c r="B17" s="23" t="s">
        <v>1</v>
      </c>
      <c r="C17" s="23"/>
      <c r="D17" s="23"/>
      <c r="E17" s="23"/>
      <c r="F17" s="23"/>
      <c r="G17" s="23"/>
      <c r="H17" s="23"/>
    </row>
    <row r="18" spans="2:15" ht="15" customHeight="1">
      <c r="B18" s="561" t="s">
        <v>449</v>
      </c>
      <c r="C18" s="562"/>
      <c r="D18" s="562"/>
      <c r="E18" s="562"/>
      <c r="F18" s="562"/>
      <c r="G18" s="562"/>
      <c r="H18" s="562"/>
      <c r="I18" s="562"/>
      <c r="J18" s="562"/>
      <c r="K18" s="562"/>
      <c r="L18" s="562"/>
      <c r="M18" s="562"/>
      <c r="N18" s="562"/>
      <c r="O18" s="563"/>
    </row>
    <row r="19" spans="2:15">
      <c r="B19" s="564"/>
      <c r="C19" s="565"/>
      <c r="D19" s="565"/>
      <c r="E19" s="565"/>
      <c r="F19" s="565"/>
      <c r="G19" s="565"/>
      <c r="H19" s="565"/>
      <c r="I19" s="565"/>
      <c r="J19" s="565"/>
      <c r="K19" s="565"/>
      <c r="L19" s="565"/>
      <c r="M19" s="565"/>
      <c r="N19" s="565"/>
      <c r="O19" s="566"/>
    </row>
    <row r="20" spans="2:15">
      <c r="B20" s="564"/>
      <c r="C20" s="565"/>
      <c r="D20" s="565"/>
      <c r="E20" s="565"/>
      <c r="F20" s="565"/>
      <c r="G20" s="565"/>
      <c r="H20" s="565"/>
      <c r="I20" s="565"/>
      <c r="J20" s="565"/>
      <c r="K20" s="565"/>
      <c r="L20" s="565"/>
      <c r="M20" s="565"/>
      <c r="N20" s="565"/>
      <c r="O20" s="566"/>
    </row>
    <row r="21" spans="2:15">
      <c r="B21" s="564"/>
      <c r="C21" s="565"/>
      <c r="D21" s="565"/>
      <c r="E21" s="565"/>
      <c r="F21" s="565"/>
      <c r="G21" s="565"/>
      <c r="H21" s="565"/>
      <c r="I21" s="565"/>
      <c r="J21" s="565"/>
      <c r="K21" s="565"/>
      <c r="L21" s="565"/>
      <c r="M21" s="565"/>
      <c r="N21" s="565"/>
      <c r="O21" s="566"/>
    </row>
    <row r="22" spans="2:15">
      <c r="B22" s="564"/>
      <c r="C22" s="565"/>
      <c r="D22" s="565"/>
      <c r="E22" s="565"/>
      <c r="F22" s="565"/>
      <c r="G22" s="565"/>
      <c r="H22" s="565"/>
      <c r="I22" s="565"/>
      <c r="J22" s="565"/>
      <c r="K22" s="565"/>
      <c r="L22" s="565"/>
      <c r="M22" s="565"/>
      <c r="N22" s="565"/>
      <c r="O22" s="566"/>
    </row>
    <row r="23" spans="2:15">
      <c r="B23" s="564"/>
      <c r="C23" s="565"/>
      <c r="D23" s="565"/>
      <c r="E23" s="565"/>
      <c r="F23" s="565"/>
      <c r="G23" s="565"/>
      <c r="H23" s="565"/>
      <c r="I23" s="565"/>
      <c r="J23" s="565"/>
      <c r="K23" s="565"/>
      <c r="L23" s="565"/>
      <c r="M23" s="565"/>
      <c r="N23" s="565"/>
      <c r="O23" s="566"/>
    </row>
    <row r="24" spans="2:15">
      <c r="B24" s="564"/>
      <c r="C24" s="565"/>
      <c r="D24" s="565"/>
      <c r="E24" s="565"/>
      <c r="F24" s="565"/>
      <c r="G24" s="565"/>
      <c r="H24" s="565"/>
      <c r="I24" s="565"/>
      <c r="J24" s="565"/>
      <c r="K24" s="565"/>
      <c r="L24" s="565"/>
      <c r="M24" s="565"/>
      <c r="N24" s="565"/>
      <c r="O24" s="566"/>
    </row>
    <row r="25" spans="2:15">
      <c r="B25" s="564"/>
      <c r="C25" s="565"/>
      <c r="D25" s="565"/>
      <c r="E25" s="565"/>
      <c r="F25" s="565"/>
      <c r="G25" s="565"/>
      <c r="H25" s="565"/>
      <c r="I25" s="565"/>
      <c r="J25" s="565"/>
      <c r="K25" s="565"/>
      <c r="L25" s="565"/>
      <c r="M25" s="565"/>
      <c r="N25" s="565"/>
      <c r="O25" s="566"/>
    </row>
    <row r="26" spans="2:15">
      <c r="B26" s="567"/>
      <c r="C26" s="568"/>
      <c r="D26" s="568"/>
      <c r="E26" s="568"/>
      <c r="F26" s="568"/>
      <c r="G26" s="568"/>
      <c r="H26" s="568"/>
      <c r="I26" s="568"/>
      <c r="J26" s="568"/>
      <c r="K26" s="568"/>
      <c r="L26" s="568"/>
      <c r="M26" s="568"/>
      <c r="N26" s="568"/>
      <c r="O26" s="569"/>
    </row>
  </sheetData>
  <mergeCells count="15">
    <mergeCell ref="AB3:AC3"/>
    <mergeCell ref="Q3:Q4"/>
    <mergeCell ref="R3:S3"/>
    <mergeCell ref="T3:U3"/>
    <mergeCell ref="V3:W3"/>
    <mergeCell ref="Y3:Y4"/>
    <mergeCell ref="Z3:AA3"/>
    <mergeCell ref="B18:O26"/>
    <mergeCell ref="E3:E4"/>
    <mergeCell ref="F3:G3"/>
    <mergeCell ref="B3:B4"/>
    <mergeCell ref="C3:C4"/>
    <mergeCell ref="I3:I4"/>
    <mergeCell ref="J3:O3"/>
    <mergeCell ref="B14:O15"/>
  </mergeCells>
  <hyperlinks>
    <hyperlink ref="A1" location="Indice!A1" display="Indice!A1" xr:uid="{00000000-0004-0000-4700-000000000000}"/>
    <hyperlink ref="O1" location="'Ficha_escolaridad promedio'!A1" display="ficha técnica" xr:uid="{00000000-0004-0000-47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4" tint="0.59999389629810485"/>
  </sheetPr>
  <dimension ref="A1:AD46"/>
  <sheetViews>
    <sheetView workbookViewId="0">
      <selection activeCell="C23" sqref="C23"/>
    </sheetView>
  </sheetViews>
  <sheetFormatPr defaultColWidth="11.42578125" defaultRowHeight="15"/>
  <cols>
    <col min="1" max="1" width="4.42578125" style="2" customWidth="1"/>
    <col min="2" max="2" width="36.2851562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+'Escolaridad promedio'!B1</f>
        <v>Escolaridad promedio de la población</v>
      </c>
      <c r="D4" s="2"/>
      <c r="E4" s="2"/>
      <c r="F4" s="2"/>
      <c r="G4" s="2"/>
      <c r="H4" s="2"/>
      <c r="I4" s="2"/>
      <c r="J4" s="2"/>
      <c r="K4" s="2"/>
      <c r="L4" s="2"/>
      <c r="M4" s="2"/>
      <c r="N4" s="2"/>
      <c r="O4" s="2"/>
      <c r="P4" s="2"/>
      <c r="Q4" s="2"/>
      <c r="R4" s="2"/>
      <c r="S4" s="2"/>
      <c r="T4" s="2"/>
      <c r="U4" s="2"/>
      <c r="V4" s="2"/>
      <c r="W4" s="2"/>
      <c r="X4" s="2"/>
      <c r="Y4" s="2"/>
      <c r="Z4" s="2"/>
      <c r="AA4" s="2"/>
      <c r="AB4" s="2"/>
      <c r="AC4" s="2"/>
      <c r="AD4" s="2"/>
    </row>
    <row r="5" spans="2:30" ht="44.25" customHeight="1">
      <c r="B5" s="11" t="s">
        <v>4</v>
      </c>
      <c r="C5" s="50" t="s">
        <v>269</v>
      </c>
      <c r="D5" s="2"/>
      <c r="E5" s="2"/>
      <c r="F5" s="2"/>
      <c r="G5" s="2"/>
      <c r="H5" s="2"/>
      <c r="I5" s="2"/>
      <c r="J5" s="2"/>
      <c r="K5" s="2"/>
      <c r="L5" s="2"/>
      <c r="M5" s="2"/>
      <c r="N5" s="2"/>
      <c r="O5" s="2"/>
      <c r="P5" s="2"/>
      <c r="Q5" s="2"/>
      <c r="R5" s="2"/>
      <c r="S5" s="2"/>
      <c r="T5" s="2"/>
      <c r="U5" s="2"/>
      <c r="V5" s="2"/>
      <c r="W5" s="2"/>
      <c r="X5" s="2"/>
      <c r="Y5" s="2"/>
      <c r="Z5" s="2"/>
      <c r="AA5" s="2"/>
      <c r="AB5" s="2"/>
      <c r="AC5" s="2"/>
      <c r="AD5" s="2"/>
    </row>
    <row r="6" spans="2:30" ht="103.5" customHeight="1">
      <c r="B6" s="11" t="s">
        <v>5</v>
      </c>
      <c r="C6" s="119"/>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34</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t="s">
        <v>270</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271</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340</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Escolaridad promedio'!A1" display="'Escolaridad promedio'!A1" xr:uid="{00000000-0004-0000-4800-000000000000}"/>
    <hyperlink ref="C17" r:id="rId1" xr:uid="{00000000-0004-0000-48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4" tint="0.79998168889431442"/>
  </sheetPr>
  <dimension ref="A1:AC26"/>
  <sheetViews>
    <sheetView zoomScale="86" zoomScaleNormal="86" zoomScalePageLayoutView="86" workbookViewId="0"/>
  </sheetViews>
  <sheetFormatPr defaultColWidth="11.42578125" defaultRowHeight="15"/>
  <cols>
    <col min="1" max="1" width="5" style="2" customWidth="1"/>
    <col min="2" max="2" width="12.28515625" style="2" customWidth="1"/>
    <col min="3" max="3" width="15.85546875" style="2" customWidth="1"/>
    <col min="4" max="4" width="11" style="2" customWidth="1"/>
    <col min="5" max="5" width="8.28515625" style="2" customWidth="1"/>
    <col min="6" max="6" width="11" style="2" customWidth="1"/>
    <col min="7" max="7" width="13.42578125" style="2" customWidth="1"/>
    <col min="8" max="8" width="11" style="2" customWidth="1"/>
    <col min="9" max="9" width="13.42578125" style="2" customWidth="1"/>
    <col min="10" max="11" width="11.42578125" style="2"/>
    <col min="12" max="12" width="15.42578125" style="2" bestFit="1" customWidth="1"/>
    <col min="13" max="13" width="11.42578125" style="2"/>
    <col min="14" max="14" width="14.140625" style="2" customWidth="1"/>
    <col min="15" max="15" width="12.42578125" style="2" customWidth="1"/>
    <col min="16" max="16384" width="11.42578125" style="2"/>
  </cols>
  <sheetData>
    <row r="1" spans="1:29" s="18" customFormat="1" ht="18.75">
      <c r="A1" s="17">
        <v>32</v>
      </c>
      <c r="B1" s="18" t="str">
        <f>+Indice!B45</f>
        <v>Porcentaje de alfabetismo</v>
      </c>
      <c r="O1" s="64" t="s">
        <v>19</v>
      </c>
    </row>
    <row r="2" spans="1:29" s="18" customFormat="1" ht="18.75">
      <c r="A2" s="17"/>
      <c r="I2" s="64"/>
    </row>
    <row r="3" spans="1:29" s="18" customFormat="1" ht="31.5" customHeight="1">
      <c r="A3" s="17"/>
      <c r="B3" s="541" t="s">
        <v>0</v>
      </c>
      <c r="C3" s="585" t="s">
        <v>40</v>
      </c>
      <c r="E3" s="541" t="s">
        <v>0</v>
      </c>
      <c r="F3" s="544" t="s">
        <v>266</v>
      </c>
      <c r="G3" s="545"/>
      <c r="I3" s="489" t="s">
        <v>0</v>
      </c>
      <c r="J3" s="583" t="s">
        <v>175</v>
      </c>
      <c r="K3" s="583"/>
      <c r="L3" s="583"/>
      <c r="M3" s="583"/>
      <c r="N3" s="583"/>
      <c r="O3" s="584"/>
      <c r="Q3" s="541" t="s">
        <v>0</v>
      </c>
      <c r="R3" s="544" t="s">
        <v>450</v>
      </c>
      <c r="S3" s="544"/>
      <c r="T3" s="544" t="s">
        <v>264</v>
      </c>
      <c r="U3" s="544"/>
      <c r="V3" s="544" t="s">
        <v>265</v>
      </c>
      <c r="W3" s="545"/>
      <c r="Y3" s="541" t="s">
        <v>0</v>
      </c>
      <c r="Z3" s="544" t="s">
        <v>267</v>
      </c>
      <c r="AA3" s="544"/>
      <c r="AB3" s="544" t="s">
        <v>268</v>
      </c>
      <c r="AC3" s="545"/>
    </row>
    <row r="4" spans="1:29" s="18" customFormat="1" ht="18.75" customHeight="1">
      <c r="A4" s="17"/>
      <c r="B4" s="542"/>
      <c r="C4" s="593"/>
      <c r="D4" s="55"/>
      <c r="E4" s="542"/>
      <c r="F4" s="153" t="s">
        <v>108</v>
      </c>
      <c r="G4" s="140" t="s">
        <v>30</v>
      </c>
      <c r="H4" s="55"/>
      <c r="I4" s="490"/>
      <c r="J4" s="70" t="s">
        <v>23</v>
      </c>
      <c r="K4" s="132" t="s">
        <v>24</v>
      </c>
      <c r="L4" s="132" t="s">
        <v>25</v>
      </c>
      <c r="M4" s="132" t="s">
        <v>26</v>
      </c>
      <c r="N4" s="132" t="s">
        <v>28</v>
      </c>
      <c r="O4" s="136" t="s">
        <v>27</v>
      </c>
      <c r="Q4" s="542"/>
      <c r="R4" s="153" t="s">
        <v>108</v>
      </c>
      <c r="S4" s="139" t="s">
        <v>30</v>
      </c>
      <c r="T4" s="153" t="s">
        <v>108</v>
      </c>
      <c r="U4" s="139" t="s">
        <v>30</v>
      </c>
      <c r="V4" s="153" t="s">
        <v>108</v>
      </c>
      <c r="W4" s="140" t="s">
        <v>30</v>
      </c>
      <c r="Y4" s="542"/>
      <c r="Z4" s="153" t="s">
        <v>108</v>
      </c>
      <c r="AA4" s="139" t="s">
        <v>30</v>
      </c>
      <c r="AB4" s="153" t="s">
        <v>108</v>
      </c>
      <c r="AC4" s="140" t="s">
        <v>30</v>
      </c>
    </row>
    <row r="5" spans="1:29" s="18" customFormat="1" ht="16.5" customHeight="1">
      <c r="A5" s="17"/>
      <c r="B5" s="20">
        <v>2010</v>
      </c>
      <c r="C5" s="61"/>
      <c r="D5" s="123"/>
      <c r="E5" s="20">
        <v>2010</v>
      </c>
      <c r="F5" s="123"/>
      <c r="G5" s="61"/>
      <c r="H5" s="123"/>
      <c r="I5" s="19">
        <v>2010</v>
      </c>
      <c r="J5" s="122"/>
      <c r="K5" s="122"/>
      <c r="L5" s="122"/>
      <c r="M5" s="134"/>
      <c r="N5" s="134"/>
      <c r="O5" s="34"/>
      <c r="Q5" s="20">
        <v>2010</v>
      </c>
      <c r="R5" s="123"/>
      <c r="S5" s="123"/>
      <c r="T5" s="123"/>
      <c r="U5" s="123"/>
      <c r="V5" s="78"/>
      <c r="W5" s="154"/>
      <c r="Y5" s="20">
        <v>2010</v>
      </c>
      <c r="Z5" s="123"/>
      <c r="AA5" s="123"/>
      <c r="AB5" s="123"/>
      <c r="AC5" s="61"/>
    </row>
    <row r="6" spans="1:29" s="18" customFormat="1" ht="16.5" customHeight="1">
      <c r="A6" s="17"/>
      <c r="B6" s="200">
        <v>2011</v>
      </c>
      <c r="C6" s="181">
        <v>97.6</v>
      </c>
      <c r="D6" s="123"/>
      <c r="E6" s="200">
        <v>2011</v>
      </c>
      <c r="F6" s="180">
        <v>97.5</v>
      </c>
      <c r="G6" s="181">
        <v>97.7</v>
      </c>
      <c r="H6" s="123"/>
      <c r="I6" s="200">
        <v>2011</v>
      </c>
      <c r="J6" s="180">
        <v>98.4</v>
      </c>
      <c r="K6" s="202">
        <v>97</v>
      </c>
      <c r="L6" s="180">
        <v>96.8</v>
      </c>
      <c r="M6" s="201">
        <v>96.2</v>
      </c>
      <c r="N6" s="201">
        <v>96.3</v>
      </c>
      <c r="O6" s="204">
        <v>94.8</v>
      </c>
      <c r="Q6" s="200">
        <v>2011</v>
      </c>
      <c r="R6" s="180">
        <v>93.6</v>
      </c>
      <c r="S6" s="180">
        <v>91.1</v>
      </c>
      <c r="T6" s="202">
        <v>97</v>
      </c>
      <c r="U6" s="180">
        <v>97.3</v>
      </c>
      <c r="V6" s="180">
        <v>97.7</v>
      </c>
      <c r="W6" s="180">
        <v>97.9</v>
      </c>
      <c r="Y6" s="200">
        <v>2011</v>
      </c>
      <c r="Z6" s="202">
        <v>91.2</v>
      </c>
      <c r="AA6" s="202">
        <v>92</v>
      </c>
      <c r="AB6" s="202">
        <v>98.4</v>
      </c>
      <c r="AC6" s="203">
        <v>98.5</v>
      </c>
    </row>
    <row r="7" spans="1:29" s="18" customFormat="1" ht="16.5" customHeight="1">
      <c r="A7" s="17"/>
      <c r="B7" s="20">
        <v>2012</v>
      </c>
      <c r="C7" s="61"/>
      <c r="D7" s="123"/>
      <c r="E7" s="20">
        <v>2012</v>
      </c>
      <c r="F7" s="130"/>
      <c r="G7" s="208"/>
      <c r="H7" s="123"/>
      <c r="I7" s="20">
        <v>2012</v>
      </c>
      <c r="J7" s="123"/>
      <c r="K7" s="123"/>
      <c r="L7" s="123"/>
      <c r="M7" s="43"/>
      <c r="N7" s="43"/>
      <c r="O7" s="35"/>
      <c r="Q7" s="20">
        <v>2012</v>
      </c>
      <c r="R7" s="123"/>
      <c r="S7" s="123"/>
      <c r="T7" s="123"/>
      <c r="U7" s="123"/>
      <c r="V7" s="78"/>
      <c r="W7" s="154"/>
      <c r="Y7" s="20">
        <v>2012</v>
      </c>
      <c r="Z7" s="123"/>
      <c r="AA7" s="123"/>
      <c r="AB7" s="123"/>
      <c r="AC7" s="61"/>
    </row>
    <row r="8" spans="1:29" s="18" customFormat="1" ht="16.5" customHeight="1">
      <c r="A8" s="17"/>
      <c r="B8" s="20">
        <v>2013</v>
      </c>
      <c r="C8" s="61"/>
      <c r="D8" s="123"/>
      <c r="E8" s="20">
        <v>2013</v>
      </c>
      <c r="F8" s="123"/>
      <c r="G8" s="61"/>
      <c r="H8" s="123"/>
      <c r="I8" s="20">
        <v>2013</v>
      </c>
      <c r="J8" s="123"/>
      <c r="K8" s="123"/>
      <c r="L8" s="123"/>
      <c r="M8" s="43"/>
      <c r="N8" s="43"/>
      <c r="O8" s="35"/>
      <c r="Q8" s="20">
        <v>2013</v>
      </c>
      <c r="R8" s="123"/>
      <c r="S8" s="123"/>
      <c r="T8" s="123"/>
      <c r="U8" s="123"/>
      <c r="V8" s="78"/>
      <c r="W8" s="154"/>
      <c r="Y8" s="20">
        <v>2013</v>
      </c>
      <c r="Z8" s="123"/>
      <c r="AA8" s="123"/>
      <c r="AB8" s="123"/>
      <c r="AC8" s="61"/>
    </row>
    <row r="9" spans="1:29" s="18" customFormat="1" ht="16.5" customHeight="1">
      <c r="A9" s="17"/>
      <c r="B9" s="20">
        <v>2014</v>
      </c>
      <c r="C9" s="61"/>
      <c r="D9" s="123"/>
      <c r="E9" s="20">
        <v>2014</v>
      </c>
      <c r="F9" s="123"/>
      <c r="G9" s="61"/>
      <c r="H9" s="123"/>
      <c r="I9" s="20">
        <v>2014</v>
      </c>
      <c r="J9" s="123"/>
      <c r="K9" s="123"/>
      <c r="L9" s="123"/>
      <c r="M9" s="43"/>
      <c r="N9" s="43"/>
      <c r="O9" s="35"/>
      <c r="Q9" s="20">
        <v>2014</v>
      </c>
      <c r="R9" s="123"/>
      <c r="S9" s="123"/>
      <c r="T9" s="123"/>
      <c r="U9" s="123"/>
      <c r="V9" s="78"/>
      <c r="W9" s="154"/>
      <c r="Y9" s="20">
        <v>2014</v>
      </c>
      <c r="Z9" s="123"/>
      <c r="AA9" s="123"/>
      <c r="AB9" s="123"/>
      <c r="AC9" s="61"/>
    </row>
    <row r="10" spans="1:29" s="18" customFormat="1" ht="16.5" customHeight="1">
      <c r="A10" s="17"/>
      <c r="B10" s="20">
        <v>2015</v>
      </c>
      <c r="C10" s="61"/>
      <c r="D10" s="123"/>
      <c r="E10" s="20">
        <v>2015</v>
      </c>
      <c r="F10" s="123"/>
      <c r="G10" s="61"/>
      <c r="H10" s="123"/>
      <c r="I10" s="20">
        <v>2015</v>
      </c>
      <c r="J10" s="123"/>
      <c r="K10" s="123"/>
      <c r="L10" s="123"/>
      <c r="M10" s="43"/>
      <c r="N10" s="43"/>
      <c r="O10" s="35"/>
      <c r="Q10" s="20">
        <v>2015</v>
      </c>
      <c r="R10" s="123"/>
      <c r="S10" s="123"/>
      <c r="T10" s="123"/>
      <c r="U10" s="123"/>
      <c r="V10" s="78"/>
      <c r="W10" s="154"/>
      <c r="Y10" s="20">
        <v>2015</v>
      </c>
      <c r="Z10" s="123"/>
      <c r="AA10" s="123"/>
      <c r="AB10" s="123"/>
      <c r="AC10" s="61"/>
    </row>
    <row r="11" spans="1:29" s="18" customFormat="1" ht="18.75">
      <c r="A11" s="17"/>
      <c r="B11" s="21">
        <v>2016</v>
      </c>
      <c r="C11" s="141"/>
      <c r="D11" s="123"/>
      <c r="E11" s="21">
        <v>2016</v>
      </c>
      <c r="F11" s="124"/>
      <c r="G11" s="141"/>
      <c r="H11" s="22"/>
      <c r="I11" s="21">
        <v>2016</v>
      </c>
      <c r="J11" s="124"/>
      <c r="K11" s="48"/>
      <c r="L11" s="48"/>
      <c r="M11" s="48"/>
      <c r="N11" s="48"/>
      <c r="O11" s="49"/>
      <c r="Q11" s="21">
        <v>2016</v>
      </c>
      <c r="R11" s="124"/>
      <c r="S11" s="124"/>
      <c r="T11" s="124"/>
      <c r="U11" s="124"/>
      <c r="V11" s="155"/>
      <c r="W11" s="156"/>
      <c r="Y11" s="21">
        <v>2016</v>
      </c>
      <c r="Z11" s="124"/>
      <c r="AA11" s="124"/>
      <c r="AB11" s="124"/>
      <c r="AC11" s="141"/>
    </row>
    <row r="12" spans="1:29" s="18" customFormat="1" ht="18.75">
      <c r="A12" s="17"/>
      <c r="B12" s="22" t="s">
        <v>263</v>
      </c>
      <c r="C12" s="22"/>
      <c r="D12" s="22"/>
      <c r="E12" s="152"/>
      <c r="F12" s="152"/>
      <c r="G12" s="152"/>
      <c r="I12" s="64"/>
    </row>
    <row r="14" spans="1:29" s="24" customFormat="1" ht="12.75" customHeight="1">
      <c r="B14" s="502" t="s">
        <v>427</v>
      </c>
      <c r="C14" s="502"/>
      <c r="D14" s="502"/>
      <c r="E14" s="502"/>
      <c r="F14" s="502"/>
      <c r="G14" s="502"/>
      <c r="H14" s="502"/>
      <c r="I14" s="502"/>
      <c r="J14" s="502"/>
      <c r="K14" s="502"/>
      <c r="L14" s="502"/>
      <c r="M14" s="502"/>
      <c r="N14" s="502"/>
      <c r="O14" s="502"/>
    </row>
    <row r="15" spans="1:29" s="24" customFormat="1" ht="12.75">
      <c r="B15" s="502"/>
      <c r="C15" s="502"/>
      <c r="D15" s="502"/>
      <c r="E15" s="502"/>
      <c r="F15" s="502"/>
      <c r="G15" s="502"/>
      <c r="H15" s="502"/>
      <c r="I15" s="502"/>
      <c r="J15" s="502"/>
      <c r="K15" s="502"/>
      <c r="L15" s="502"/>
      <c r="M15" s="502"/>
      <c r="N15" s="502"/>
      <c r="O15" s="502"/>
    </row>
    <row r="16" spans="1:29" s="24" customFormat="1" ht="13.5" customHeight="1">
      <c r="B16" s="142"/>
      <c r="C16" s="142"/>
      <c r="D16" s="142"/>
      <c r="E16" s="142"/>
      <c r="F16" s="142"/>
      <c r="G16" s="142"/>
      <c r="H16" s="142"/>
    </row>
    <row r="17" spans="2:15" ht="15.75">
      <c r="B17" s="23" t="s">
        <v>1</v>
      </c>
      <c r="C17" s="23"/>
      <c r="D17" s="23"/>
      <c r="E17" s="23"/>
      <c r="F17" s="23"/>
      <c r="G17" s="23"/>
      <c r="H17" s="23"/>
    </row>
    <row r="18" spans="2:15" ht="15" customHeight="1">
      <c r="B18" s="561" t="s">
        <v>451</v>
      </c>
      <c r="C18" s="562"/>
      <c r="D18" s="562"/>
      <c r="E18" s="562"/>
      <c r="F18" s="562"/>
      <c r="G18" s="562"/>
      <c r="H18" s="562"/>
      <c r="I18" s="562"/>
      <c r="J18" s="562"/>
      <c r="K18" s="562"/>
      <c r="L18" s="562"/>
      <c r="M18" s="562"/>
      <c r="N18" s="562"/>
      <c r="O18" s="563"/>
    </row>
    <row r="19" spans="2:15">
      <c r="B19" s="564"/>
      <c r="C19" s="565"/>
      <c r="D19" s="565"/>
      <c r="E19" s="565"/>
      <c r="F19" s="565"/>
      <c r="G19" s="565"/>
      <c r="H19" s="565"/>
      <c r="I19" s="565"/>
      <c r="J19" s="565"/>
      <c r="K19" s="565"/>
      <c r="L19" s="565"/>
      <c r="M19" s="565"/>
      <c r="N19" s="565"/>
      <c r="O19" s="566"/>
    </row>
    <row r="20" spans="2:15">
      <c r="B20" s="564"/>
      <c r="C20" s="565"/>
      <c r="D20" s="565"/>
      <c r="E20" s="565"/>
      <c r="F20" s="565"/>
      <c r="G20" s="565"/>
      <c r="H20" s="565"/>
      <c r="I20" s="565"/>
      <c r="J20" s="565"/>
      <c r="K20" s="565"/>
      <c r="L20" s="565"/>
      <c r="M20" s="565"/>
      <c r="N20" s="565"/>
      <c r="O20" s="566"/>
    </row>
    <row r="21" spans="2:15">
      <c r="B21" s="564"/>
      <c r="C21" s="565"/>
      <c r="D21" s="565"/>
      <c r="E21" s="565"/>
      <c r="F21" s="565"/>
      <c r="G21" s="565"/>
      <c r="H21" s="565"/>
      <c r="I21" s="565"/>
      <c r="J21" s="565"/>
      <c r="K21" s="565"/>
      <c r="L21" s="565"/>
      <c r="M21" s="565"/>
      <c r="N21" s="565"/>
      <c r="O21" s="566"/>
    </row>
    <row r="22" spans="2:15">
      <c r="B22" s="564"/>
      <c r="C22" s="565"/>
      <c r="D22" s="565"/>
      <c r="E22" s="565"/>
      <c r="F22" s="565"/>
      <c r="G22" s="565"/>
      <c r="H22" s="565"/>
      <c r="I22" s="565"/>
      <c r="J22" s="565"/>
      <c r="K22" s="565"/>
      <c r="L22" s="565"/>
      <c r="M22" s="565"/>
      <c r="N22" s="565"/>
      <c r="O22" s="566"/>
    </row>
    <row r="23" spans="2:15">
      <c r="B23" s="564"/>
      <c r="C23" s="565"/>
      <c r="D23" s="565"/>
      <c r="E23" s="565"/>
      <c r="F23" s="565"/>
      <c r="G23" s="565"/>
      <c r="H23" s="565"/>
      <c r="I23" s="565"/>
      <c r="J23" s="565"/>
      <c r="K23" s="565"/>
      <c r="L23" s="565"/>
      <c r="M23" s="565"/>
      <c r="N23" s="565"/>
      <c r="O23" s="566"/>
    </row>
    <row r="24" spans="2:15">
      <c r="B24" s="564"/>
      <c r="C24" s="565"/>
      <c r="D24" s="565"/>
      <c r="E24" s="565"/>
      <c r="F24" s="565"/>
      <c r="G24" s="565"/>
      <c r="H24" s="565"/>
      <c r="I24" s="565"/>
      <c r="J24" s="565"/>
      <c r="K24" s="565"/>
      <c r="L24" s="565"/>
      <c r="M24" s="565"/>
      <c r="N24" s="565"/>
      <c r="O24" s="566"/>
    </row>
    <row r="25" spans="2:15">
      <c r="B25" s="564"/>
      <c r="C25" s="565"/>
      <c r="D25" s="565"/>
      <c r="E25" s="565"/>
      <c r="F25" s="565"/>
      <c r="G25" s="565"/>
      <c r="H25" s="565"/>
      <c r="I25" s="565"/>
      <c r="J25" s="565"/>
      <c r="K25" s="565"/>
      <c r="L25" s="565"/>
      <c r="M25" s="565"/>
      <c r="N25" s="565"/>
      <c r="O25" s="566"/>
    </row>
    <row r="26" spans="2:15">
      <c r="B26" s="567"/>
      <c r="C26" s="568"/>
      <c r="D26" s="568"/>
      <c r="E26" s="568"/>
      <c r="F26" s="568"/>
      <c r="G26" s="568"/>
      <c r="H26" s="568"/>
      <c r="I26" s="568"/>
      <c r="J26" s="568"/>
      <c r="K26" s="568"/>
      <c r="L26" s="568"/>
      <c r="M26" s="568"/>
      <c r="N26" s="568"/>
      <c r="O26" s="569"/>
    </row>
  </sheetData>
  <mergeCells count="15">
    <mergeCell ref="AB3:AC3"/>
    <mergeCell ref="B14:O15"/>
    <mergeCell ref="B18:O26"/>
    <mergeCell ref="Q3:Q4"/>
    <mergeCell ref="R3:S3"/>
    <mergeCell ref="T3:U3"/>
    <mergeCell ref="V3:W3"/>
    <mergeCell ref="Y3:Y4"/>
    <mergeCell ref="Z3:AA3"/>
    <mergeCell ref="B3:B4"/>
    <mergeCell ref="C3:C4"/>
    <mergeCell ref="E3:E4"/>
    <mergeCell ref="F3:G3"/>
    <mergeCell ref="I3:I4"/>
    <mergeCell ref="J3:O3"/>
  </mergeCells>
  <hyperlinks>
    <hyperlink ref="A1" location="Indice!A1" display="Indice!A1" xr:uid="{00000000-0004-0000-4900-000000000000}"/>
    <hyperlink ref="O1" location="'Ficha_porcentaje de alfabetismo'!A1" display="ficha técnica" xr:uid="{00000000-0004-0000-49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4" tint="0.59999389629810485"/>
  </sheetPr>
  <dimension ref="A1:AD46"/>
  <sheetViews>
    <sheetView workbookViewId="0">
      <selection activeCell="C4" sqref="C4"/>
    </sheetView>
  </sheetViews>
  <sheetFormatPr defaultColWidth="11.42578125" defaultRowHeight="15"/>
  <cols>
    <col min="1" max="1" width="4.42578125" style="2" customWidth="1"/>
    <col min="2" max="2" width="36.7109375" customWidth="1"/>
    <col min="3" max="3" width="90.7109375"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+'porcentaje de alfabetismo'!B1</f>
        <v>Porcentaje de alfabetismo</v>
      </c>
      <c r="D4" s="2"/>
      <c r="E4" s="2"/>
      <c r="F4" s="2"/>
      <c r="G4" s="2"/>
      <c r="H4" s="2"/>
      <c r="I4" s="2"/>
      <c r="J4" s="2"/>
      <c r="K4" s="2"/>
      <c r="L4" s="2"/>
      <c r="M4" s="2"/>
      <c r="N4" s="2"/>
      <c r="O4" s="2"/>
      <c r="P4" s="2"/>
      <c r="Q4" s="2"/>
      <c r="R4" s="2"/>
      <c r="S4" s="2"/>
      <c r="T4" s="2"/>
      <c r="U4" s="2"/>
      <c r="V4" s="2"/>
      <c r="W4" s="2"/>
      <c r="X4" s="2"/>
      <c r="Y4" s="2"/>
      <c r="Z4" s="2"/>
      <c r="AA4" s="2"/>
      <c r="AB4" s="2"/>
      <c r="AC4" s="2"/>
      <c r="AD4" s="2"/>
    </row>
    <row r="5" spans="2:30" ht="44.25" customHeight="1">
      <c r="B5" s="11" t="s">
        <v>4</v>
      </c>
      <c r="C5" s="50" t="s">
        <v>272</v>
      </c>
      <c r="D5" s="2"/>
      <c r="E5" s="2"/>
      <c r="F5" s="2"/>
      <c r="G5" s="2"/>
      <c r="H5" s="2"/>
      <c r="I5" s="2"/>
      <c r="J5" s="2"/>
      <c r="K5" s="2"/>
      <c r="L5" s="2"/>
      <c r="M5" s="2"/>
      <c r="N5" s="2"/>
      <c r="O5" s="2"/>
      <c r="P5" s="2"/>
      <c r="Q5" s="2"/>
      <c r="R5" s="2"/>
      <c r="S5" s="2"/>
      <c r="T5" s="2"/>
      <c r="U5" s="2"/>
      <c r="V5" s="2"/>
      <c r="W5" s="2"/>
      <c r="X5" s="2"/>
      <c r="Y5" s="2"/>
      <c r="Z5" s="2"/>
      <c r="AA5" s="2"/>
      <c r="AB5" s="2"/>
      <c r="AC5" s="2"/>
      <c r="AD5" s="2"/>
    </row>
    <row r="6" spans="2:30" ht="83.25" customHeight="1">
      <c r="B6" s="11" t="s">
        <v>5</v>
      </c>
      <c r="C6" s="119"/>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40</v>
      </c>
      <c r="D7" s="2"/>
      <c r="E7" s="2"/>
      <c r="F7" s="2"/>
      <c r="G7" s="2"/>
      <c r="H7" s="2"/>
      <c r="I7" s="2"/>
      <c r="J7" s="2"/>
      <c r="K7" s="2"/>
      <c r="L7" s="2"/>
      <c r="M7" s="2"/>
      <c r="N7" s="2"/>
      <c r="O7" s="2"/>
      <c r="P7" s="2"/>
      <c r="Q7" s="2"/>
      <c r="R7" s="2"/>
      <c r="S7" s="2"/>
      <c r="T7" s="2"/>
      <c r="U7" s="2"/>
      <c r="V7" s="2"/>
      <c r="W7" s="2"/>
      <c r="X7" s="2"/>
      <c r="Y7" s="2"/>
      <c r="Z7" s="2"/>
      <c r="AA7" s="2"/>
      <c r="AB7" s="2"/>
      <c r="AC7" s="2"/>
      <c r="AD7" s="2"/>
    </row>
    <row r="8" spans="2:30" ht="30">
      <c r="B8" s="11" t="s">
        <v>7</v>
      </c>
      <c r="C8" s="12" t="s">
        <v>273</v>
      </c>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t="s">
        <v>271</v>
      </c>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340</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ht="15" customHeight="1">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porcentaje de alfabetismo'!A1" display="'porcentaje de alfabetismo'!A1" xr:uid="{00000000-0004-0000-4A00-000000000000}"/>
    <hyperlink ref="C17" r:id="rId1" xr:uid="{00000000-0004-0000-4A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A1:R27"/>
  <sheetViews>
    <sheetView workbookViewId="0">
      <selection activeCell="G29" sqref="G29"/>
    </sheetView>
  </sheetViews>
  <sheetFormatPr defaultColWidth="11.42578125" defaultRowHeight="15"/>
  <cols>
    <col min="1" max="1" width="5" style="2" customWidth="1"/>
    <col min="2" max="2" width="11.42578125" style="2"/>
    <col min="3" max="3" width="24.7109375" style="2" customWidth="1"/>
    <col min="4" max="4" width="13.42578125" style="2" customWidth="1"/>
    <col min="5" max="5" width="15.28515625" style="2" customWidth="1"/>
    <col min="6" max="8" width="11.42578125" style="2"/>
    <col min="9" max="9" width="14.7109375" style="2" customWidth="1"/>
    <col min="10" max="10" width="11.42578125" style="2"/>
    <col min="11" max="11" width="13.7109375" style="2" customWidth="1"/>
    <col min="12" max="12" width="14.85546875" style="2" customWidth="1"/>
    <col min="13" max="18" width="6.140625" style="2" customWidth="1"/>
    <col min="19" max="16384" width="11.42578125" style="2"/>
  </cols>
  <sheetData>
    <row r="1" spans="1:18" s="18" customFormat="1" ht="18.75">
      <c r="A1" s="65">
        <v>3</v>
      </c>
      <c r="B1" s="18" t="str">
        <f>+Indice!B6</f>
        <v>Densidad de población</v>
      </c>
      <c r="I1" s="64" t="s">
        <v>19</v>
      </c>
    </row>
    <row r="2" spans="1:18" s="18" customFormat="1" ht="18.75">
      <c r="A2" s="65"/>
      <c r="I2" s="64"/>
    </row>
    <row r="3" spans="1:18" s="18" customFormat="1" ht="12.75" customHeight="1">
      <c r="A3" s="17"/>
      <c r="F3" s="489" t="s">
        <v>0</v>
      </c>
      <c r="G3" s="491" t="s">
        <v>33</v>
      </c>
      <c r="H3" s="491"/>
      <c r="I3" s="491"/>
      <c r="J3" s="491"/>
      <c r="K3" s="491"/>
      <c r="L3" s="492"/>
    </row>
    <row r="4" spans="1:18">
      <c r="B4" s="57" t="s">
        <v>0</v>
      </c>
      <c r="C4" s="51" t="s">
        <v>154</v>
      </c>
      <c r="D4" s="55"/>
      <c r="E4" s="55"/>
      <c r="F4" s="490"/>
      <c r="G4" s="44" t="s">
        <v>23</v>
      </c>
      <c r="H4" s="44" t="s">
        <v>24</v>
      </c>
      <c r="I4" s="44" t="s">
        <v>25</v>
      </c>
      <c r="J4" s="44" t="s">
        <v>26</v>
      </c>
      <c r="K4" s="44" t="s">
        <v>28</v>
      </c>
      <c r="L4" s="45" t="s">
        <v>27</v>
      </c>
    </row>
    <row r="5" spans="1:18">
      <c r="B5" s="19">
        <v>2010</v>
      </c>
      <c r="C5" s="182">
        <v>88.634492506412585</v>
      </c>
      <c r="D5" s="199">
        <f>+(C6-C5)/C5*100</f>
        <v>1.2848337433561496</v>
      </c>
      <c r="E5" s="43"/>
      <c r="F5" s="20">
        <v>2010</v>
      </c>
      <c r="G5" s="186">
        <v>332.85047831587565</v>
      </c>
      <c r="H5" s="186">
        <v>33.107972444513614</v>
      </c>
      <c r="I5" s="186">
        <v>65.793935233916557</v>
      </c>
      <c r="J5" s="186">
        <v>36.160603009856914</v>
      </c>
      <c r="K5" s="186">
        <v>44.142385770544607</v>
      </c>
      <c r="L5" s="183">
        <v>35.485273534266319</v>
      </c>
      <c r="M5" s="198">
        <f>(G6-G5)/G5*100</f>
        <v>1.1581931342479999</v>
      </c>
      <c r="N5" s="198">
        <f t="shared" ref="N5:Q5" si="0">(H6-H5)/H5*100</f>
        <v>1.613290596896769</v>
      </c>
      <c r="O5" s="198">
        <f t="shared" si="0"/>
        <v>1.7643050444872892</v>
      </c>
      <c r="P5" s="198">
        <f t="shared" si="0"/>
        <v>0.78735362182666346</v>
      </c>
      <c r="Q5" s="198">
        <f t="shared" si="0"/>
        <v>1.315313141064314</v>
      </c>
      <c r="R5" s="198">
        <f>(L6-L5)/L5*100</f>
        <v>2.1054358525647983</v>
      </c>
    </row>
    <row r="6" spans="1:18">
      <c r="B6" s="20">
        <v>2011</v>
      </c>
      <c r="C6" s="183">
        <v>89.773298374387451</v>
      </c>
      <c r="D6" s="199">
        <f t="shared" ref="D6:D10" si="1">+(C7-C6)/C6*100</f>
        <v>1.3131983797556959</v>
      </c>
      <c r="E6" s="43"/>
      <c r="F6" s="20">
        <v>2011</v>
      </c>
      <c r="G6" s="186">
        <v>336.70552970304175</v>
      </c>
      <c r="H6" s="186">
        <v>33.642100250784125</v>
      </c>
      <c r="I6" s="186">
        <v>66.954740952215246</v>
      </c>
      <c r="J6" s="186">
        <v>36.445314827329383</v>
      </c>
      <c r="K6" s="186">
        <v>44.722996371363884</v>
      </c>
      <c r="L6" s="183">
        <v>36.23239320563745</v>
      </c>
      <c r="M6" s="198">
        <f t="shared" ref="M6:M10" si="2">(G7-G6)/G6*100</f>
        <v>1.1877936477288258</v>
      </c>
      <c r="N6" s="198">
        <f t="shared" ref="N6:N10" si="3">(H7-H6)/H6*100</f>
        <v>1.6597510373443898</v>
      </c>
      <c r="O6" s="198">
        <f t="shared" ref="O6:O10" si="4">(I7-I6)/I6*100</f>
        <v>1.7937906070879222</v>
      </c>
      <c r="P6" s="198">
        <f t="shared" ref="P6:P10" si="5">(J7-J6)/J6*100</f>
        <v>0.81515562192660873</v>
      </c>
      <c r="Q6" s="198">
        <f t="shared" ref="Q6:Q10" si="6">(K7-K6)/K6*100</f>
        <v>1.3373715374668245</v>
      </c>
      <c r="R6" s="198">
        <f t="shared" ref="R6:R10" si="7">(L7-L6)/L6*100</f>
        <v>2.1003582814891661</v>
      </c>
    </row>
    <row r="7" spans="1:18">
      <c r="B7" s="20">
        <v>2012</v>
      </c>
      <c r="C7" s="183">
        <v>90.952199874093154</v>
      </c>
      <c r="D7" s="199">
        <f t="shared" si="1"/>
        <v>1.304968069518629</v>
      </c>
      <c r="E7" s="43"/>
      <c r="F7" s="20">
        <v>2012</v>
      </c>
      <c r="G7" s="186">
        <v>340.70489659640617</v>
      </c>
      <c r="H7" s="186">
        <v>34.200475358680954</v>
      </c>
      <c r="I7" s="186">
        <v>68.155768806416134</v>
      </c>
      <c r="J7" s="186">
        <v>36.742400860073211</v>
      </c>
      <c r="K7" s="186">
        <v>45.321108995536825</v>
      </c>
      <c r="L7" s="183">
        <v>36.993403276913774</v>
      </c>
      <c r="M7" s="198">
        <f t="shared" si="2"/>
        <v>1.1747102591087628</v>
      </c>
      <c r="N7" s="198">
        <f t="shared" si="3"/>
        <v>1.6544676942506955</v>
      </c>
      <c r="O7" s="198">
        <f t="shared" si="4"/>
        <v>1.774209311591739</v>
      </c>
      <c r="P7" s="198">
        <f t="shared" si="5"/>
        <v>0.82825780451747322</v>
      </c>
      <c r="Q7" s="198">
        <f t="shared" si="6"/>
        <v>1.3487452807107629</v>
      </c>
      <c r="R7" s="198">
        <f t="shared" si="7"/>
        <v>2.0808945334069628</v>
      </c>
    </row>
    <row r="8" spans="1:18">
      <c r="B8" s="20">
        <v>2013</v>
      </c>
      <c r="C8" s="183">
        <v>92.139097040974832</v>
      </c>
      <c r="D8" s="199">
        <f t="shared" si="1"/>
        <v>1.2720754041234372</v>
      </c>
      <c r="E8" s="43"/>
      <c r="F8" s="20">
        <v>2013</v>
      </c>
      <c r="G8" s="186">
        <v>344.70719197001006</v>
      </c>
      <c r="H8" s="186">
        <v>34.7663111747705</v>
      </c>
      <c r="I8" s="186">
        <v>69.364994802966507</v>
      </c>
      <c r="J8" s="186">
        <v>37.046722662763862</v>
      </c>
      <c r="K8" s="186">
        <v>45.932375314279909</v>
      </c>
      <c r="L8" s="183">
        <v>37.763196983424265</v>
      </c>
      <c r="M8" s="198">
        <f t="shared" si="2"/>
        <v>1.1454052279630353</v>
      </c>
      <c r="N8" s="198">
        <f t="shared" si="3"/>
        <v>1.613704772500107</v>
      </c>
      <c r="O8" s="198">
        <f t="shared" si="4"/>
        <v>1.7240742519039485</v>
      </c>
      <c r="P8" s="198">
        <f t="shared" si="5"/>
        <v>0.80079031691934943</v>
      </c>
      <c r="Q8" s="198">
        <f t="shared" si="6"/>
        <v>1.3191993922310696</v>
      </c>
      <c r="R8" s="198">
        <f t="shared" si="7"/>
        <v>2.0184617714753954</v>
      </c>
    </row>
    <row r="9" spans="1:18">
      <c r="B9" s="20">
        <v>2014</v>
      </c>
      <c r="C9" s="183">
        <v>93.311175832014499</v>
      </c>
      <c r="D9" s="199">
        <f t="shared" si="1"/>
        <v>1.2383516941438049</v>
      </c>
      <c r="E9" s="43"/>
      <c r="F9" s="20">
        <v>2014</v>
      </c>
      <c r="G9" s="186">
        <v>348.65548616799913</v>
      </c>
      <c r="H9" s="186">
        <v>35.32733679742001</v>
      </c>
      <c r="I9" s="186">
        <v>70.560898818198964</v>
      </c>
      <c r="J9" s="186">
        <v>37.343389230583242</v>
      </c>
      <c r="K9" s="186">
        <v>46.538314930263184</v>
      </c>
      <c r="L9" s="183">
        <v>38.525432678221634</v>
      </c>
      <c r="M9" s="198">
        <f t="shared" si="2"/>
        <v>1.1210111476202995</v>
      </c>
      <c r="N9" s="198">
        <f t="shared" si="3"/>
        <v>1.5764069703142074</v>
      </c>
      <c r="O9" s="198">
        <f t="shared" si="4"/>
        <v>1.6817828641139854</v>
      </c>
      <c r="P9" s="198">
        <f t="shared" si="5"/>
        <v>0.75427191418261508</v>
      </c>
      <c r="Q9" s="198">
        <f t="shared" si="6"/>
        <v>1.2660504598192501</v>
      </c>
      <c r="R9" s="198">
        <f t="shared" si="7"/>
        <v>1.9435312831389131</v>
      </c>
    </row>
    <row r="10" spans="1:18">
      <c r="B10" s="20">
        <v>2015</v>
      </c>
      <c r="C10" s="183">
        <v>94.466696358755755</v>
      </c>
      <c r="D10" s="199">
        <f t="shared" si="1"/>
        <v>1.203275425595695</v>
      </c>
      <c r="E10" s="43"/>
      <c r="F10" s="20">
        <v>2015</v>
      </c>
      <c r="G10" s="186">
        <v>352.56395303473215</v>
      </c>
      <c r="H10" s="186">
        <v>35.884239397120915</v>
      </c>
      <c r="I10" s="186">
        <v>71.747579923288242</v>
      </c>
      <c r="J10" s="186">
        <v>37.625059927353426</v>
      </c>
      <c r="K10" s="186">
        <v>47.127513480429911</v>
      </c>
      <c r="L10" s="183">
        <v>39.274186514287493</v>
      </c>
      <c r="M10" s="198">
        <f t="shared" si="2"/>
        <v>1.0682487060541808</v>
      </c>
      <c r="N10" s="198">
        <f t="shared" si="3"/>
        <v>1.595712667764573</v>
      </c>
      <c r="O10" s="198">
        <f t="shared" si="4"/>
        <v>1.6611082148442819</v>
      </c>
      <c r="P10" s="198">
        <f t="shared" si="5"/>
        <v>0.65553483783038224</v>
      </c>
      <c r="Q10" s="198">
        <f t="shared" si="6"/>
        <v>1.2663687970419084</v>
      </c>
      <c r="R10" s="198">
        <f t="shared" si="7"/>
        <v>1.9935973952685155</v>
      </c>
    </row>
    <row r="11" spans="1:18">
      <c r="B11" s="21">
        <v>2016</v>
      </c>
      <c r="C11" s="184">
        <v>95.603390901412766</v>
      </c>
      <c r="D11" s="43"/>
      <c r="E11" s="43"/>
      <c r="F11" s="21">
        <v>2016</v>
      </c>
      <c r="G11" s="187">
        <v>356.33021290103915</v>
      </c>
      <c r="H11" s="187">
        <v>36.456848750911739</v>
      </c>
      <c r="I11" s="187">
        <v>72.93938486734595</v>
      </c>
      <c r="J11" s="187">
        <v>37.871705302931787</v>
      </c>
      <c r="K11" s="187">
        <v>47.724321605967795</v>
      </c>
      <c r="L11" s="184">
        <v>40.057155673649227</v>
      </c>
      <c r="M11" s="26"/>
    </row>
    <row r="12" spans="1:18" ht="22.5" customHeight="1">
      <c r="B12" s="503" t="s">
        <v>155</v>
      </c>
      <c r="C12" s="503"/>
    </row>
    <row r="13" spans="1:18">
      <c r="B13" s="540"/>
      <c r="C13" s="540"/>
    </row>
    <row r="15" spans="1:18" s="24" customFormat="1" ht="12.75" customHeight="1">
      <c r="B15" s="502" t="s">
        <v>427</v>
      </c>
      <c r="C15" s="502"/>
      <c r="D15" s="502"/>
      <c r="E15" s="502"/>
      <c r="F15" s="502"/>
      <c r="G15" s="502"/>
      <c r="H15" s="502"/>
      <c r="I15" s="502"/>
      <c r="J15" s="502"/>
      <c r="K15" s="502"/>
      <c r="L15" s="502"/>
    </row>
    <row r="16" spans="1:18" s="24" customFormat="1" ht="12.75">
      <c r="B16" s="502"/>
      <c r="C16" s="502"/>
      <c r="D16" s="502"/>
      <c r="E16" s="502"/>
      <c r="F16" s="502"/>
      <c r="G16" s="502"/>
      <c r="H16" s="502"/>
      <c r="I16" s="502"/>
      <c r="J16" s="502"/>
      <c r="K16" s="502"/>
      <c r="L16" s="502"/>
    </row>
    <row r="17" spans="2:12">
      <c r="B17" s="502"/>
      <c r="C17" s="502"/>
      <c r="D17" s="502"/>
      <c r="E17" s="502"/>
      <c r="F17" s="502"/>
      <c r="G17" s="502"/>
      <c r="H17" s="502"/>
      <c r="I17" s="502"/>
      <c r="J17" s="502"/>
      <c r="K17" s="502"/>
      <c r="L17" s="502"/>
    </row>
    <row r="18" spans="2:12" ht="15.75">
      <c r="B18" s="23" t="s">
        <v>1</v>
      </c>
      <c r="C18" s="33"/>
      <c r="D18" s="33"/>
      <c r="E18" s="33"/>
    </row>
    <row r="19" spans="2:12" ht="15" customHeight="1">
      <c r="B19" s="517" t="s">
        <v>430</v>
      </c>
      <c r="C19" s="494"/>
      <c r="D19" s="494"/>
      <c r="E19" s="494"/>
      <c r="F19" s="494"/>
      <c r="G19" s="494"/>
      <c r="H19" s="494"/>
      <c r="I19" s="494"/>
      <c r="J19" s="494"/>
      <c r="K19" s="494"/>
      <c r="L19" s="495"/>
    </row>
    <row r="20" spans="2:12">
      <c r="B20" s="496"/>
      <c r="C20" s="497"/>
      <c r="D20" s="497"/>
      <c r="E20" s="497"/>
      <c r="F20" s="497"/>
      <c r="G20" s="497"/>
      <c r="H20" s="497"/>
      <c r="I20" s="497"/>
      <c r="J20" s="497"/>
      <c r="K20" s="497"/>
      <c r="L20" s="498"/>
    </row>
    <row r="21" spans="2:12">
      <c r="B21" s="496"/>
      <c r="C21" s="497"/>
      <c r="D21" s="497"/>
      <c r="E21" s="497"/>
      <c r="F21" s="497"/>
      <c r="G21" s="497"/>
      <c r="H21" s="497"/>
      <c r="I21" s="497"/>
      <c r="J21" s="497"/>
      <c r="K21" s="497"/>
      <c r="L21" s="498"/>
    </row>
    <row r="22" spans="2:12">
      <c r="B22" s="496"/>
      <c r="C22" s="497"/>
      <c r="D22" s="497"/>
      <c r="E22" s="497"/>
      <c r="F22" s="497"/>
      <c r="G22" s="497"/>
      <c r="H22" s="497"/>
      <c r="I22" s="497"/>
      <c r="J22" s="497"/>
      <c r="K22" s="497"/>
      <c r="L22" s="498"/>
    </row>
    <row r="23" spans="2:12">
      <c r="B23" s="496"/>
      <c r="C23" s="497"/>
      <c r="D23" s="497"/>
      <c r="E23" s="497"/>
      <c r="F23" s="497"/>
      <c r="G23" s="497"/>
      <c r="H23" s="497"/>
      <c r="I23" s="497"/>
      <c r="J23" s="497"/>
      <c r="K23" s="497"/>
      <c r="L23" s="498"/>
    </row>
    <row r="24" spans="2:12">
      <c r="B24" s="496"/>
      <c r="C24" s="497"/>
      <c r="D24" s="497"/>
      <c r="E24" s="497"/>
      <c r="F24" s="497"/>
      <c r="G24" s="497"/>
      <c r="H24" s="497"/>
      <c r="I24" s="497"/>
      <c r="J24" s="497"/>
      <c r="K24" s="497"/>
      <c r="L24" s="498"/>
    </row>
    <row r="25" spans="2:12">
      <c r="B25" s="496"/>
      <c r="C25" s="497"/>
      <c r="D25" s="497"/>
      <c r="E25" s="497"/>
      <c r="F25" s="497"/>
      <c r="G25" s="497"/>
      <c r="H25" s="497"/>
      <c r="I25" s="497"/>
      <c r="J25" s="497"/>
      <c r="K25" s="497"/>
      <c r="L25" s="498"/>
    </row>
    <row r="26" spans="2:12">
      <c r="B26" s="496"/>
      <c r="C26" s="497"/>
      <c r="D26" s="497"/>
      <c r="E26" s="497"/>
      <c r="F26" s="497"/>
      <c r="G26" s="497"/>
      <c r="H26" s="497"/>
      <c r="I26" s="497"/>
      <c r="J26" s="497"/>
      <c r="K26" s="497"/>
      <c r="L26" s="498"/>
    </row>
    <row r="27" spans="2:12">
      <c r="B27" s="499"/>
      <c r="C27" s="500"/>
      <c r="D27" s="500"/>
      <c r="E27" s="500"/>
      <c r="F27" s="500"/>
      <c r="G27" s="500"/>
      <c r="H27" s="500"/>
      <c r="I27" s="500"/>
      <c r="J27" s="500"/>
      <c r="K27" s="500"/>
      <c r="L27" s="501"/>
    </row>
  </sheetData>
  <mergeCells count="5">
    <mergeCell ref="F3:F4"/>
    <mergeCell ref="G3:L3"/>
    <mergeCell ref="B12:C13"/>
    <mergeCell ref="B19:L27"/>
    <mergeCell ref="B15:L17"/>
  </mergeCells>
  <hyperlinks>
    <hyperlink ref="A1" location="Indice!A1" display="Indice!A1" xr:uid="{00000000-0004-0000-0700-000000000000}"/>
    <hyperlink ref="I1" location="'Ficha_densidad de población'!A1" display="ficha técnica" xr:uid="{00000000-0004-0000-0700-000001000000}"/>
  </hyperlinks>
  <pageMargins left="0.7" right="0.7" top="0.75" bottom="0.75" header="0.3" footer="0.3"/>
  <pageSetup paperSize="9" orientation="portrait" horizontalDpi="4294967294" verticalDpi="4294967294"/>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sheetPr>
  <dimension ref="A1:AD46"/>
  <sheetViews>
    <sheetView workbookViewId="0">
      <selection activeCell="C13" sqref="C13:C17"/>
    </sheetView>
  </sheetViews>
  <sheetFormatPr defaultColWidth="11.42578125" defaultRowHeight="15"/>
  <cols>
    <col min="1" max="1" width="4.42578125" style="2" customWidth="1"/>
    <col min="2" max="2" width="34.28515625" customWidth="1"/>
    <col min="3" max="3" width="81" customWidth="1"/>
  </cols>
  <sheetData>
    <row r="1" spans="2:30">
      <c r="D1" s="2"/>
      <c r="E1" s="2"/>
      <c r="F1" s="2"/>
      <c r="G1" s="2"/>
      <c r="H1" s="2"/>
      <c r="I1" s="2"/>
      <c r="J1" s="2"/>
      <c r="K1" s="2"/>
      <c r="L1" s="2"/>
      <c r="M1" s="2"/>
      <c r="N1" s="2"/>
      <c r="O1" s="2"/>
      <c r="P1" s="2"/>
      <c r="Q1" s="2"/>
      <c r="R1" s="2"/>
      <c r="S1" s="2"/>
      <c r="T1" s="2"/>
      <c r="U1" s="2"/>
      <c r="V1" s="2"/>
      <c r="W1" s="2"/>
      <c r="X1" s="2"/>
      <c r="Y1" s="2"/>
      <c r="Z1" s="2"/>
      <c r="AA1" s="2"/>
      <c r="AB1" s="2"/>
      <c r="AC1" s="2"/>
      <c r="AD1" s="2"/>
    </row>
    <row r="2" spans="2:30">
      <c r="B2" s="505" t="s">
        <v>2</v>
      </c>
      <c r="C2" s="505"/>
      <c r="D2" s="16"/>
      <c r="E2" s="2"/>
      <c r="F2" s="2"/>
      <c r="G2" s="2"/>
      <c r="H2" s="2"/>
      <c r="I2" s="2"/>
      <c r="J2" s="2"/>
      <c r="K2" s="2"/>
      <c r="L2" s="2"/>
      <c r="M2" s="2"/>
      <c r="N2" s="2"/>
      <c r="O2" s="2"/>
      <c r="P2" s="2"/>
      <c r="Q2" s="2"/>
      <c r="R2" s="2"/>
      <c r="S2" s="2"/>
      <c r="T2" s="2"/>
      <c r="U2" s="2"/>
      <c r="V2" s="2"/>
      <c r="W2" s="2"/>
      <c r="X2" s="2"/>
      <c r="Y2" s="2"/>
      <c r="Z2" s="2"/>
      <c r="AA2" s="2"/>
      <c r="AB2" s="2"/>
      <c r="AC2" s="2"/>
      <c r="AD2" s="2"/>
    </row>
    <row r="3" spans="2:30" ht="9.75" customHeight="1">
      <c r="B3" s="9"/>
      <c r="C3" s="10"/>
      <c r="D3" s="2"/>
      <c r="E3" s="2"/>
      <c r="F3" s="2"/>
      <c r="G3" s="2"/>
      <c r="H3" s="2"/>
      <c r="I3" s="2"/>
      <c r="J3" s="2"/>
      <c r="K3" s="2"/>
      <c r="L3" s="2"/>
      <c r="M3" s="2"/>
      <c r="N3" s="2"/>
      <c r="O3" s="2"/>
      <c r="P3" s="2"/>
      <c r="Q3" s="2"/>
      <c r="R3" s="2"/>
      <c r="S3" s="2"/>
      <c r="T3" s="2"/>
      <c r="U3" s="2"/>
      <c r="V3" s="2"/>
      <c r="W3" s="2"/>
      <c r="X3" s="2"/>
      <c r="Y3" s="2"/>
      <c r="Z3" s="2"/>
      <c r="AA3" s="2"/>
      <c r="AB3" s="2"/>
      <c r="AC3" s="2"/>
      <c r="AD3" s="2"/>
    </row>
    <row r="4" spans="2:30" ht="20.25" customHeight="1">
      <c r="B4" s="11" t="s">
        <v>3</v>
      </c>
      <c r="C4" s="53" t="str">
        <f>+'Densidad de población'!B1</f>
        <v>Densidad de población</v>
      </c>
      <c r="D4" s="2"/>
      <c r="E4" s="2"/>
      <c r="F4" s="2"/>
      <c r="G4" s="2"/>
      <c r="H4" s="2"/>
      <c r="I4" s="2"/>
      <c r="J4" s="2"/>
      <c r="K4" s="2"/>
      <c r="L4" s="2"/>
      <c r="M4" s="2"/>
      <c r="N4" s="2"/>
      <c r="O4" s="2"/>
      <c r="P4" s="2"/>
      <c r="Q4" s="2"/>
      <c r="R4" s="2"/>
      <c r="S4" s="2"/>
      <c r="T4" s="2"/>
      <c r="U4" s="2"/>
      <c r="V4" s="2"/>
      <c r="W4" s="2"/>
      <c r="X4" s="2"/>
      <c r="Y4" s="2"/>
      <c r="Z4" s="2"/>
      <c r="AA4" s="2"/>
      <c r="AB4" s="2"/>
      <c r="AC4" s="2"/>
      <c r="AD4" s="2"/>
    </row>
    <row r="5" spans="2:30" ht="55.5" customHeight="1">
      <c r="B5" s="11" t="s">
        <v>4</v>
      </c>
      <c r="C5" s="50" t="s">
        <v>278</v>
      </c>
      <c r="D5" s="2"/>
      <c r="E5" s="2"/>
      <c r="F5" s="2"/>
      <c r="G5" s="2"/>
      <c r="H5" s="2"/>
      <c r="I5" s="2"/>
      <c r="J5" s="2"/>
      <c r="K5" s="2"/>
      <c r="L5" s="2"/>
      <c r="M5" s="2"/>
      <c r="N5" s="2"/>
      <c r="O5" s="2"/>
      <c r="P5" s="2"/>
      <c r="Q5" s="2"/>
      <c r="R5" s="2"/>
      <c r="S5" s="2"/>
      <c r="T5" s="2"/>
      <c r="U5" s="2"/>
      <c r="V5" s="2"/>
      <c r="W5" s="2"/>
      <c r="X5" s="2"/>
      <c r="Y5" s="2"/>
      <c r="Z5" s="2"/>
      <c r="AA5" s="2"/>
      <c r="AB5" s="2"/>
      <c r="AC5" s="2"/>
      <c r="AD5" s="2"/>
    </row>
    <row r="6" spans="2:30" ht="120" customHeight="1">
      <c r="B6" s="11" t="s">
        <v>5</v>
      </c>
      <c r="C6" s="13"/>
      <c r="D6" s="2"/>
      <c r="E6" s="2"/>
      <c r="F6" s="2"/>
      <c r="G6" s="2"/>
      <c r="H6" s="2"/>
      <c r="I6" s="2"/>
      <c r="J6" s="2"/>
      <c r="K6" s="2"/>
      <c r="L6" s="2"/>
      <c r="M6" s="2"/>
      <c r="N6" s="2"/>
      <c r="O6" s="2"/>
      <c r="P6" s="2"/>
      <c r="Q6" s="2"/>
      <c r="R6" s="2"/>
      <c r="S6" s="2"/>
      <c r="T6" s="2"/>
      <c r="U6" s="2"/>
      <c r="V6" s="2"/>
      <c r="W6" s="2"/>
      <c r="X6" s="2"/>
      <c r="Y6" s="2"/>
      <c r="Z6" s="2"/>
      <c r="AA6" s="2"/>
      <c r="AB6" s="2"/>
      <c r="AC6" s="2"/>
      <c r="AD6" s="2"/>
    </row>
    <row r="7" spans="2:30">
      <c r="B7" s="11" t="s">
        <v>6</v>
      </c>
      <c r="C7" s="6" t="s">
        <v>156</v>
      </c>
      <c r="D7" s="2"/>
      <c r="E7" s="2"/>
      <c r="F7" s="2"/>
      <c r="G7" s="2"/>
      <c r="H7" s="2"/>
      <c r="I7" s="2"/>
      <c r="J7" s="2"/>
      <c r="K7" s="2"/>
      <c r="L7" s="2"/>
      <c r="M7" s="2"/>
      <c r="N7" s="2"/>
      <c r="O7" s="2"/>
      <c r="P7" s="2"/>
      <c r="Q7" s="2"/>
      <c r="R7" s="2"/>
      <c r="S7" s="2"/>
      <c r="T7" s="2"/>
      <c r="U7" s="2"/>
      <c r="V7" s="2"/>
      <c r="W7" s="2"/>
      <c r="X7" s="2"/>
      <c r="Y7" s="2"/>
      <c r="Z7" s="2"/>
      <c r="AA7" s="2"/>
      <c r="AB7" s="2"/>
      <c r="AC7" s="2"/>
      <c r="AD7" s="2"/>
    </row>
    <row r="8" spans="2:30">
      <c r="B8" s="11" t="s">
        <v>7</v>
      </c>
      <c r="C8" s="6"/>
      <c r="D8" s="2"/>
      <c r="E8" s="2"/>
      <c r="F8" s="2"/>
      <c r="G8" s="2"/>
      <c r="H8" s="2"/>
      <c r="I8" s="2"/>
      <c r="J8" s="2"/>
      <c r="K8" s="2"/>
      <c r="L8" s="2"/>
      <c r="M8" s="2"/>
      <c r="N8" s="2"/>
      <c r="O8" s="2"/>
      <c r="P8" s="2"/>
      <c r="Q8" s="2"/>
      <c r="R8" s="2"/>
      <c r="S8" s="2"/>
      <c r="T8" s="2"/>
      <c r="U8" s="2"/>
      <c r="V8" s="2"/>
      <c r="W8" s="2"/>
      <c r="X8" s="2"/>
      <c r="Y8" s="2"/>
      <c r="Z8" s="2"/>
      <c r="AA8" s="2"/>
      <c r="AB8" s="2"/>
      <c r="AC8" s="2"/>
      <c r="AD8" s="2"/>
    </row>
    <row r="9" spans="2:30">
      <c r="B9" s="11" t="s">
        <v>8</v>
      </c>
      <c r="C9" s="6"/>
      <c r="D9" s="2"/>
      <c r="E9" s="2"/>
      <c r="F9" s="2"/>
      <c r="G9" s="2"/>
      <c r="H9" s="2"/>
      <c r="I9" s="2"/>
      <c r="J9" s="2"/>
      <c r="K9" s="2"/>
      <c r="L9" s="2"/>
      <c r="M9" s="2"/>
      <c r="N9" s="2"/>
      <c r="O9" s="2"/>
      <c r="P9" s="2"/>
      <c r="Q9" s="2"/>
      <c r="R9" s="2"/>
      <c r="S9" s="2"/>
      <c r="T9" s="2"/>
      <c r="U9" s="2"/>
      <c r="V9" s="2"/>
      <c r="W9" s="2"/>
      <c r="X9" s="2"/>
      <c r="Y9" s="2"/>
      <c r="Z9" s="2"/>
      <c r="AA9" s="2"/>
      <c r="AB9" s="2"/>
      <c r="AC9" s="2"/>
      <c r="AD9" s="2"/>
    </row>
    <row r="10" spans="2:30">
      <c r="B10" s="11" t="s">
        <v>346</v>
      </c>
      <c r="C10" s="6" t="s">
        <v>341</v>
      </c>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2:30">
      <c r="B11" s="14" t="s">
        <v>9</v>
      </c>
      <c r="C11" s="15"/>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2:30">
      <c r="B12" s="506" t="s">
        <v>10</v>
      </c>
      <c r="C12" s="507"/>
      <c r="D12" s="2"/>
      <c r="E12" s="2"/>
      <c r="F12" s="2"/>
      <c r="G12" s="2"/>
      <c r="H12" s="2"/>
      <c r="I12" s="2"/>
      <c r="J12" s="2"/>
      <c r="K12" s="2"/>
      <c r="L12" s="2"/>
      <c r="M12" s="2"/>
      <c r="N12" s="2"/>
      <c r="O12" s="2"/>
      <c r="P12" s="2"/>
      <c r="Q12" s="2"/>
      <c r="R12" s="2"/>
      <c r="S12" s="2"/>
      <c r="T12" s="2"/>
      <c r="U12" s="2"/>
      <c r="V12" s="2"/>
      <c r="W12" s="2"/>
      <c r="X12" s="2"/>
      <c r="Y12" s="2"/>
      <c r="Z12" s="2"/>
      <c r="AA12" s="2"/>
      <c r="AB12" s="2"/>
      <c r="AC12" s="2"/>
      <c r="AD12" s="2"/>
    </row>
    <row r="13" spans="2:30">
      <c r="B13" s="3" t="s">
        <v>11</v>
      </c>
      <c r="C13" s="4" t="s">
        <v>342</v>
      </c>
      <c r="D13" s="2"/>
      <c r="E13" s="2"/>
      <c r="F13" s="2"/>
      <c r="G13" s="2"/>
      <c r="H13" s="2"/>
      <c r="I13" s="2"/>
      <c r="J13" s="2"/>
      <c r="K13" s="2"/>
      <c r="L13" s="2"/>
      <c r="M13" s="2"/>
      <c r="N13" s="2"/>
      <c r="O13" s="2"/>
      <c r="P13" s="2"/>
      <c r="Q13" s="2"/>
      <c r="R13" s="2"/>
      <c r="S13" s="2"/>
      <c r="T13" s="2"/>
      <c r="U13" s="2"/>
      <c r="V13" s="2"/>
      <c r="W13" s="2"/>
      <c r="X13" s="2"/>
      <c r="Y13" s="2"/>
      <c r="Z13" s="2"/>
      <c r="AA13" s="2"/>
      <c r="AB13" s="2"/>
      <c r="AC13" s="2"/>
      <c r="AD13" s="2"/>
    </row>
    <row r="14" spans="2:30">
      <c r="B14" s="5" t="s">
        <v>12</v>
      </c>
      <c r="C14" s="6" t="s">
        <v>343</v>
      </c>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2:30">
      <c r="B15" s="5" t="s">
        <v>13</v>
      </c>
      <c r="C15" s="6" t="s">
        <v>18</v>
      </c>
      <c r="D15" s="2"/>
      <c r="E15" s="2"/>
      <c r="F15" s="2"/>
      <c r="G15" s="2"/>
      <c r="H15" s="2"/>
      <c r="I15" s="2"/>
      <c r="J15" s="2"/>
      <c r="K15" s="2"/>
      <c r="L15" s="2"/>
      <c r="M15" s="2"/>
      <c r="N15" s="2"/>
      <c r="O15" s="2"/>
      <c r="P15" s="2"/>
      <c r="Q15" s="2"/>
      <c r="R15" s="2"/>
      <c r="S15" s="2"/>
      <c r="T15" s="2"/>
      <c r="U15" s="2"/>
      <c r="V15" s="2"/>
      <c r="W15" s="2"/>
      <c r="X15" s="2"/>
      <c r="Y15" s="2"/>
      <c r="Z15" s="2"/>
      <c r="AA15" s="2"/>
      <c r="AB15" s="2"/>
      <c r="AC15" s="2"/>
      <c r="AD15" s="2"/>
    </row>
    <row r="16" spans="2:30">
      <c r="B16" s="5" t="s">
        <v>14</v>
      </c>
      <c r="C16" s="77">
        <v>22809280</v>
      </c>
      <c r="D16" s="2"/>
      <c r="E16" s="2"/>
      <c r="F16" s="2"/>
      <c r="G16" s="2"/>
      <c r="H16" s="2"/>
      <c r="I16" s="2"/>
      <c r="J16" s="2"/>
      <c r="K16" s="2"/>
      <c r="L16" s="2"/>
      <c r="M16" s="2"/>
      <c r="N16" s="2"/>
      <c r="O16" s="2"/>
      <c r="P16" s="2"/>
      <c r="Q16" s="2"/>
      <c r="R16" s="2"/>
      <c r="S16" s="2"/>
      <c r="T16" s="2"/>
      <c r="U16" s="2"/>
      <c r="V16" s="2"/>
      <c r="W16" s="2"/>
      <c r="X16" s="2"/>
      <c r="Y16" s="2"/>
      <c r="Z16" s="2"/>
      <c r="AA16" s="2"/>
      <c r="AB16" s="2"/>
      <c r="AC16" s="2"/>
      <c r="AD16" s="2"/>
    </row>
    <row r="17" spans="2:30">
      <c r="B17" s="7" t="s">
        <v>15</v>
      </c>
      <c r="C17" s="8" t="s">
        <v>344</v>
      </c>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2:30" s="2" customFormat="1"/>
    <row r="19" spans="2:30" s="2" customFormat="1"/>
    <row r="20" spans="2:30" s="2" customFormat="1"/>
    <row r="21" spans="2:30" s="2" customFormat="1"/>
    <row r="22" spans="2:30" s="2" customFormat="1"/>
    <row r="23" spans="2:30" s="2" customFormat="1"/>
    <row r="24" spans="2:30" s="2" customFormat="1"/>
    <row r="25" spans="2:30" s="2" customFormat="1"/>
    <row r="26" spans="2:30" s="2" customFormat="1"/>
    <row r="27" spans="2:30" s="2" customFormat="1"/>
    <row r="28" spans="2:30" s="2" customFormat="1"/>
    <row r="29" spans="2:30" s="2" customFormat="1"/>
    <row r="30" spans="2:30" s="2" customFormat="1"/>
    <row r="31" spans="2:30" s="2" customFormat="1"/>
    <row r="32" spans="2:30" s="2" customFormat="1"/>
    <row r="33" spans="4:30" s="2" customFormat="1"/>
    <row r="34" spans="4:30" s="2" customFormat="1"/>
    <row r="35" spans="4:30" s="2" customFormat="1"/>
    <row r="36" spans="4:30" s="2" customFormat="1"/>
    <row r="37" spans="4:30" s="2" customFormat="1"/>
    <row r="38" spans="4:30" s="2" customFormat="1"/>
    <row r="39" spans="4:30" s="2" customFormat="1"/>
    <row r="40" spans="4:30" s="2" customFormat="1"/>
    <row r="41" spans="4:30" s="2" customFormat="1"/>
    <row r="42" spans="4:30" s="2" customFormat="1"/>
    <row r="43" spans="4:30">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4:30">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4:30">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4:30">
      <c r="D46" s="2"/>
      <c r="E46" s="2"/>
      <c r="F46" s="2"/>
      <c r="G46" s="2"/>
      <c r="H46" s="2"/>
      <c r="I46" s="2"/>
      <c r="J46" s="2"/>
      <c r="K46" s="2"/>
      <c r="L46" s="2"/>
      <c r="M46" s="2"/>
      <c r="N46" s="2"/>
      <c r="O46" s="2"/>
      <c r="P46" s="2"/>
      <c r="Q46" s="2"/>
      <c r="R46" s="2"/>
      <c r="S46" s="2"/>
      <c r="T46" s="2"/>
      <c r="U46" s="2"/>
      <c r="V46" s="2"/>
      <c r="W46" s="2"/>
      <c r="X46" s="2"/>
      <c r="Y46" s="2"/>
      <c r="Z46" s="2"/>
      <c r="AA46" s="2"/>
      <c r="AB46" s="2"/>
      <c r="AC46" s="2"/>
      <c r="AD46" s="2"/>
    </row>
  </sheetData>
  <mergeCells count="2">
    <mergeCell ref="B2:C2"/>
    <mergeCell ref="B12:C12"/>
  </mergeCells>
  <hyperlinks>
    <hyperlink ref="C4" location="'Densidad de población'!A1" display="'Densidad de población'!A1" xr:uid="{00000000-0004-0000-0800-000000000000}"/>
    <hyperlink ref="C17" r:id="rId1" xr:uid="{00000000-0004-0000-0800-000001000000}"/>
  </hyperlinks>
  <pageMargins left="0.7" right="0.7" top="0.75" bottom="0.75" header="0.3" footer="0.3"/>
  <pageSetup paperSize="9" orientation="portrait" horizontalDpi="0" verticalDpi="0"/>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9097FB262EAB4C9C0CF9DFF0E2F7D6" ma:contentTypeVersion="0" ma:contentTypeDescription="Create a new document." ma:contentTypeScope="" ma:versionID="230197f1e21a0e1ecfe1300d415670f7">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F57B30-1994-41A4-B98C-A80C2986A502}"/>
</file>

<file path=customXml/itemProps2.xml><?xml version="1.0" encoding="utf-8"?>
<ds:datastoreItem xmlns:ds="http://schemas.openxmlformats.org/officeDocument/2006/customXml" ds:itemID="{66FE737B-DA31-476B-926F-2A480F1F6B86}"/>
</file>

<file path=customXml/itemProps3.xml><?xml version="1.0" encoding="utf-8"?>
<ds:datastoreItem xmlns:ds="http://schemas.openxmlformats.org/officeDocument/2006/customXml" ds:itemID="{7F0F0308-898F-4AF2-A86C-7EEFDE4AB5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Indice</vt:lpstr>
      <vt:lpstr>Población total </vt:lpstr>
      <vt:lpstr>Ficha_Población total</vt:lpstr>
      <vt:lpstr>Estructura por sexo y edad</vt:lpstr>
      <vt:lpstr>Ficha_estructura por sexo y eda</vt:lpstr>
      <vt:lpstr>Tasa de crecimiento de la pobla</vt:lpstr>
      <vt:lpstr>Ficha_tasa de crecimiento de la</vt:lpstr>
      <vt:lpstr>Densidad de población</vt:lpstr>
      <vt:lpstr>Ficha_densidad de población</vt:lpstr>
      <vt:lpstr>RDependencia demográfica</vt:lpstr>
      <vt:lpstr>Ficha_RDependencia demográfica</vt:lpstr>
      <vt:lpstr>Pob urbana y rural</vt:lpstr>
      <vt:lpstr>Ficha_Pobl urbana y rural</vt:lpstr>
      <vt:lpstr>Pob con discapacidad</vt:lpstr>
      <vt:lpstr>Ficha_pob con discapacidad</vt:lpstr>
      <vt:lpstr>Pob nacida en otro país</vt:lpstr>
      <vt:lpstr>Ficha_pob nacida en otro país</vt:lpstr>
      <vt:lpstr>Esperanza de vida al nacer</vt:lpstr>
      <vt:lpstr>Ficha_esperanza de vida al nace</vt:lpstr>
      <vt:lpstr>TBN</vt:lpstr>
      <vt:lpstr>Ficha_TBN</vt:lpstr>
      <vt:lpstr>TBM</vt:lpstr>
      <vt:lpstr>Ficha_TBM</vt:lpstr>
      <vt:lpstr>TGF</vt:lpstr>
      <vt:lpstr>Ficha_TGF</vt:lpstr>
      <vt:lpstr>F adolescente</vt:lpstr>
      <vt:lpstr>Ficha_F adolescente</vt:lpstr>
      <vt:lpstr>Nacim de uniones impropias</vt:lpstr>
      <vt:lpstr>Ficha_Nacim de uniones impropia</vt:lpstr>
      <vt:lpstr>Tamaño promedio de los hogares</vt:lpstr>
      <vt:lpstr>Ficha_tamaño promedio de los ho</vt:lpstr>
      <vt:lpstr>Jefatura de hogar</vt:lpstr>
      <vt:lpstr>Ficha_Jefatura de hogar</vt:lpstr>
      <vt:lpstr>Gasto social de los hogares</vt:lpstr>
      <vt:lpstr>Ficha_gasto social de los hogar</vt:lpstr>
      <vt:lpstr>Población en pobreza_línea</vt:lpstr>
      <vt:lpstr>Ficha_población en pobreza (lín</vt:lpstr>
      <vt:lpstr>Población en pobreza_IPM</vt:lpstr>
      <vt:lpstr>Ficha_población en pobreza IPM</vt:lpstr>
      <vt:lpstr>Coeficiente de Gini</vt:lpstr>
      <vt:lpstr>Ficha_Coeficiente de Gini</vt:lpstr>
      <vt:lpstr>horas dedicadas al cuido</vt:lpstr>
      <vt:lpstr>Ficha_horas dedicadas al cuido</vt:lpstr>
      <vt:lpstr>Brecha salarial por sexo</vt:lpstr>
      <vt:lpstr>Ficha_brecha salarial por sexo</vt:lpstr>
      <vt:lpstr>Tasa de desempleo</vt:lpstr>
      <vt:lpstr>Ficha_tasa de desempleo</vt:lpstr>
      <vt:lpstr>Tasa neta de participación</vt:lpstr>
      <vt:lpstr>Ficha_tasa neta de participació</vt:lpstr>
      <vt:lpstr>Tasa de ocupación</vt:lpstr>
      <vt:lpstr>Ficha_tasa de ocupación</vt:lpstr>
      <vt:lpstr>Porcentaje de población ocupada</vt:lpstr>
      <vt:lpstr>Ficha_porcentaje de poblocupada</vt:lpstr>
      <vt:lpstr>Ingreso per cápita</vt:lpstr>
      <vt:lpstr>Ficha_ingreso per cápita</vt:lpstr>
      <vt:lpstr>Indice de precios al consumidor</vt:lpstr>
      <vt:lpstr>Ficha_indice de precios al cons</vt:lpstr>
      <vt:lpstr>TMI</vt:lpstr>
      <vt:lpstr>Ficha_TMI</vt:lpstr>
      <vt:lpstr>RMM</vt:lpstr>
      <vt:lpstr>Ficha_RMM</vt:lpstr>
      <vt:lpstr>TMN</vt:lpstr>
      <vt:lpstr>Ficha_TMN</vt:lpstr>
      <vt:lpstr>MEF que usan anticonceptivos</vt:lpstr>
      <vt:lpstr>Ficha_MEF que usan anticoncepti</vt:lpstr>
      <vt:lpstr>D carga de la enfermedad</vt:lpstr>
      <vt:lpstr>Ficha_D carga de la enfermedad</vt:lpstr>
      <vt:lpstr>Principales causas de muerte</vt:lpstr>
      <vt:lpstr>Ficha_principales causas de mue</vt:lpstr>
      <vt:lpstr>Tasa homicidios</vt:lpstr>
      <vt:lpstr>Ficha_tasa homicidios</vt:lpstr>
      <vt:lpstr>Escolaridad promedio</vt:lpstr>
      <vt:lpstr>Ficha_escolaridad promedio</vt:lpstr>
      <vt:lpstr>porcentaje de alfabetismo</vt:lpstr>
      <vt:lpstr>Ficha_porcentaje de alfabetismo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Jinesta Campos</dc:creator>
  <cp:lastModifiedBy>MPONUG08</cp:lastModifiedBy>
  <dcterms:created xsi:type="dcterms:W3CDTF">2017-10-17T01:45:46Z</dcterms:created>
  <dcterms:modified xsi:type="dcterms:W3CDTF">2019-02-01T09:12:59Z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0x010100159097FB262EAB4C9C0CF9DFF0E2F7D6</vt:lpwstr>
  </property>
</Properties>
</file>